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4005" windowWidth="11490" windowHeight="8565" activeTab="0"/>
  </bookViews>
  <sheets>
    <sheet name="incidenza manodopera" sheetId="1" r:id="rId1"/>
    <sheet name="Foglio2" sheetId="2" r:id="rId2"/>
    <sheet name="Computo" sheetId="3" r:id="rId3"/>
    <sheet name="Elenco Prezzi" sheetId="4" r:id="rId4"/>
  </sheets>
  <definedNames>
    <definedName name="_xlnm.Print_Titles" localSheetId="2">'Computo'!$1:$1</definedName>
  </definedNames>
  <calcPr fullCalcOnLoad="1"/>
</workbook>
</file>

<file path=xl/sharedStrings.xml><?xml version="1.0" encoding="utf-8"?>
<sst xmlns="http://schemas.openxmlformats.org/spreadsheetml/2006/main" count="137" uniqueCount="83">
  <si>
    <t>N.E.P.</t>
  </si>
  <si>
    <t>Cod. Art.</t>
  </si>
  <si>
    <t>DESCRIZIONE</t>
  </si>
  <si>
    <t>Quantità</t>
  </si>
  <si>
    <t>Prezzo Unit.</t>
  </si>
  <si>
    <t>Importo</t>
  </si>
  <si>
    <t>SOMMANO PER LAVORI</t>
  </si>
  <si>
    <t>Di cui  Oneri per la Sicurezza  2%</t>
  </si>
  <si>
    <t>SOMME A DISPOSIZIONE DELL'AMM.NE:</t>
  </si>
  <si>
    <t>Per IVA al 10%</t>
  </si>
  <si>
    <t>IMPORTO COMPLESSIVO DEI LAVORI</t>
  </si>
  <si>
    <t>Somme per procedure espropriative</t>
  </si>
  <si>
    <t>1.1.4.1</t>
  </si>
  <si>
    <t>1.1.6.2</t>
  </si>
  <si>
    <t>Demolizione come al precedente art.1.3.1 ma di fabbricati o residui di fabbricati la cui superficie laterale libera o accessibile a mezzi meccanici risulti superiore al 50% dell'intera superficie laterale, compresi tutti gli oneri di cui all'art.1.3.1 (al metro cubo vuoto per pieno)</t>
  </si>
  <si>
    <t>Formazione di pozzetto di ispezione per fognatura, in conglomerato cementizio dosato a Kg.250 di cemento R=325 dalle dimensioni esterne di cm. 100x100x100, spessore pareti cm. 20, ecc...a perfetta regola d'arte.</t>
  </si>
  <si>
    <t xml:space="preserve"> n.</t>
  </si>
  <si>
    <t>Totale Somme a disposizione dell'Amm.ne</t>
  </si>
  <si>
    <t>A.P. 1</t>
  </si>
  <si>
    <t>Scavo a sezione obbligata, per qualsiasi finalità, per lavori da eseguirsi in ambito urbano, eseguito con mezzo meccanico fino alla profondità di 2,00 m. dal piano di sbancamento ...ecc.                                                                                    - 2) in rocce lapidee integre con resistenza allo schiacciamento da oltre 4 e fino a 10 N/mmq.</t>
  </si>
  <si>
    <t>Compenso per rinterro o ricolmo degli scavi di cui agli artt. 1.1.5, 1.1.6, 1.1.7 e 1.1.8 con materiali idonei provenienti dagli scavi.                                                            – per ogni m3 di materiale costipato</t>
  </si>
  <si>
    <t>13.7.2.4</t>
  </si>
  <si>
    <t>Formazione del letto di posa, rinfianco e ricoprimento delle tubazioni di qualsiasi genere e diametro, con materiale permeabili arido (sabbia o pietrisco minuto), ecc…</t>
  </si>
  <si>
    <t>6.01.02.2</t>
  </si>
  <si>
    <t>Fondazione stradale eseguita con misto granulometrico avente dimensione massima degli elementi non superiore a 40 mm, passante al 2 mm compreso tra il  ecc.. Misurato a spessore finito dopo costipamento.......per strade in ambito urbano.</t>
  </si>
  <si>
    <t>6.04.02.1</t>
  </si>
  <si>
    <t>Fornitura e posa in opera di telaio e chiusini in ghisa a grafite sferoidale, conforme alle norme UNI EN 124 e recante la marcatura prevista, ecc…classe B 125</t>
  </si>
  <si>
    <t>6.1.3.2</t>
  </si>
  <si>
    <t>1.4.1.1</t>
  </si>
  <si>
    <t>6.1.5.2</t>
  </si>
  <si>
    <r>
      <t>Il Progettista:</t>
    </r>
    <r>
      <rPr>
        <sz val="12"/>
        <rFont val="Times New Roman"/>
        <family val="1"/>
      </rPr>
      <t xml:space="preserve"> Geom. Giuseppe Oddo</t>
    </r>
  </si>
  <si>
    <r>
      <t xml:space="preserve">Collaboratore: </t>
    </r>
    <r>
      <rPr>
        <sz val="12"/>
        <rFont val="Times New Roman"/>
        <family val="1"/>
      </rPr>
      <t>Sig. Ignaccolo Giuseppe</t>
    </r>
  </si>
  <si>
    <t>(6,40x1,00x0,60)+(4,50x3,00x0,60) = mc. 11,94</t>
  </si>
  <si>
    <t>3.1.1.1</t>
  </si>
  <si>
    <t>(36,60 x 9,20 x 0,30) + (8,00 x 7,50 x 0,30) = mc.119,01</t>
  </si>
  <si>
    <t>(36,60 x 9,20 x 0,20) + (8,00 x 7,50 x 0,20) = mc.79,34</t>
  </si>
  <si>
    <t>Per Imprevisti 3% circa</t>
  </si>
  <si>
    <t>1 Pozzetto fognario  = 20 Kg.</t>
  </si>
  <si>
    <t>Fogn. 40,00x0,70x0,80 = mc.</t>
  </si>
  <si>
    <t>Fogn. 40,00x0,50x0,80 = mc. 16,00</t>
  </si>
  <si>
    <t>Casseforme per getti di conglomerati semplici o armati, di qualsiasi forma e dimensione, escluse le strutture intelaiate in c.a. e le strutture speciali, ecc.</t>
  </si>
  <si>
    <t xml:space="preserve">Marciapiedi via Santangelo 44,00*0,20= mq. 8,80 </t>
  </si>
  <si>
    <t>Conglomerato cementizio per qualsiasi destinazione diversa dal cemento armato, ecc....</t>
  </si>
  <si>
    <t>Fornitura, trasporto e posa in opera di tubazioni per fognatura in PVC rigido costruite secondo le norme UNI-EN 1401con sistema di giunzione a bicchiere  e guarnizione di tenuta elastomerica .... ecc.; del D esterno 250 mm. e interno 237,6 mm.                              m.</t>
  </si>
  <si>
    <t xml:space="preserve">Per Competenze UTC 2% </t>
  </si>
  <si>
    <t xml:space="preserve">Conglomerato bituminoso chiuso per strato di usura (tappetino) di pavimentazioni stradali ecc..  per strade in ambito urbano </t>
  </si>
  <si>
    <t>Scavo di sbancamento per qualsiasi finalità, per lavori da eseguirsi in ambito urbano,  ecc.....                                                                       - in terreni costituiti da limi, argille, sabbie e ghiaie anche debolmente cementate e rocce lapidee fessurate, di qualsiasi ....., ecc. Via Santangelo e via Sciacca</t>
  </si>
  <si>
    <t xml:space="preserve">40,00* 0,10 x 0,80 = mc. 3,20 </t>
  </si>
  <si>
    <t xml:space="preserve">Marciapiedi via Santangelo 44,00* 0,90* 0,20 =mc. 7,92 </t>
  </si>
  <si>
    <t xml:space="preserve">Conglomerato bituminoso per strato di base, di pavimentazioni stradali .... ecc. per strade in ambito urbano. </t>
  </si>
  <si>
    <t xml:space="preserve">Sommano mq/cm. 2.072,46 </t>
  </si>
  <si>
    <r>
      <t xml:space="preserve">Via Enna                              20,00*6,00*3= </t>
    </r>
    <r>
      <rPr>
        <u val="single"/>
        <sz val="10"/>
        <rFont val="Times New Roman"/>
        <family val="1"/>
      </rPr>
      <t>mq/cm. 360,00</t>
    </r>
  </si>
  <si>
    <t xml:space="preserve">Sommano mq/cm. 1.316,52 </t>
  </si>
  <si>
    <r>
      <t xml:space="preserve">Via Sciacca                          8,00*6,00*6,5= </t>
    </r>
    <r>
      <rPr>
        <u val="single"/>
        <sz val="10"/>
        <rFont val="Times New Roman"/>
        <family val="1"/>
      </rPr>
      <t>mq/cm. 312,00</t>
    </r>
  </si>
  <si>
    <t>Via Santangelo            36,60*7,40*6,5= mq/cm 1.760,46</t>
  </si>
  <si>
    <t>Via Santangelo                 36,60*7,40*3= mq/cm 812,52</t>
  </si>
  <si>
    <t>Via Sciacca                          8,00*6,00*3= mq/cm. 144,00</t>
  </si>
  <si>
    <t xml:space="preserve">Sarificazione a freddo di pavimentazione in conglomerato eseguita con mezzo idoneo ecc.             </t>
  </si>
  <si>
    <t>Via Enna mq. 6,00*20,00= mq. 120,00</t>
  </si>
  <si>
    <t>incidenza %</t>
  </si>
  <si>
    <t>costo manodopera</t>
  </si>
  <si>
    <t xml:space="preserve">Scavo di sbancamento per qualsiasi finalità, per lavori da eseguirsi in ambito urbano,  ecc.....    </t>
  </si>
  <si>
    <t xml:space="preserve">Scavo a sezione obbligata, per qualsiasi finalità, per lavori da eseguirsi in ambito urbano, eseguito con mezzo meccanico fino alla profondità di 2,00 m. </t>
  </si>
  <si>
    <t xml:space="preserve">Demolizione come al precedente art.1.3.1 ma di fabbricati o residui di fabbricati la cui superficie laterale libera o accessibile a mezzi meccanici risulti superiore al 50% </t>
  </si>
  <si>
    <t>Fornitura, trasporto e posa in opera di tubazioni per fognatura in PVC rigido costruite secondo le norme UNI-EN 1401</t>
  </si>
  <si>
    <t>Compenso per rinterro o ricolmo degli scavi di cui agli artt. 1.1.5, 1.1.6, 1.1.7 e 1.1.8 con materiali idonei provenienti dagli scavi.– per ogni m3 di materiale costipato</t>
  </si>
  <si>
    <t xml:space="preserve">Fondazione stradale eseguita con misto granulometrico avente dimensione massima degli elementi non superiore a 40 mm, passante al 2 mm </t>
  </si>
  <si>
    <t xml:space="preserve">Formazione di pozzetto di ispezione per fognatura, in conglomerato cementizio dosato a Kg.250 di cemento R=325 </t>
  </si>
  <si>
    <t>Unità Mis.</t>
  </si>
  <si>
    <t>Prezzo Unitario</t>
  </si>
  <si>
    <t xml:space="preserve">Voci Finite </t>
  </si>
  <si>
    <t>Scavo di sbancamento per qualsiasi finalità, per lavori da eseguirsi all’interno del perimetro del centro edificato,  ecc.....                                                                       - in terreni costituiti da limi, argille, sabbie e ghiaie anche debolmente cementate e rocce lapidee fessurate, di qualsiasi ....., ecc.</t>
  </si>
  <si>
    <t>mc.</t>
  </si>
  <si>
    <t xml:space="preserve">Fornitura, trasporto e posa in opera di tubazioni per fognatura in PVC rigido costruite secondo le norme UNI-EN 1401con sistema di giunzione a bicchiere  e guarnizione di tenuta elastomerica .... ecc.; del D esterno 250 mm. e interno 237,6 mm.                             </t>
  </si>
  <si>
    <t>m.</t>
  </si>
  <si>
    <t>mq.</t>
  </si>
  <si>
    <t>6.1.2.2</t>
  </si>
  <si>
    <t>6.4.2.1</t>
  </si>
  <si>
    <t>kg.</t>
  </si>
  <si>
    <t>n.</t>
  </si>
  <si>
    <t>mq/cm</t>
  </si>
  <si>
    <t>Scarificazione a freddo di pavimentazione in conglomerato eseguita con mezzo idoneo tale da rendere uniforme e ruvida l'intera superficie scarificata, ecc.. in ambito urbano.</t>
  </si>
  <si>
    <r>
      <t>Collaboratore:</t>
    </r>
    <r>
      <rPr>
        <sz val="12"/>
        <rFont val="Times New Roman"/>
        <family val="1"/>
      </rPr>
      <t xml:space="preserve"> Sig. Ignaccolo Giuseppe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</si>
</sst>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,##0.00"/>
    <numFmt numFmtId="188" formatCode="&quot;€&quot;\ #,##0.0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"/>
      <sz val="10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21" fontId="0" fillId="0" borderId="0" xfId="0" applyNumberFormat="1" applyAlignment="1">
      <alignment horizontal="center" vertical="top" wrapText="1"/>
    </xf>
    <xf numFmtId="187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21" fontId="0" fillId="0" borderId="0" xfId="0" applyNumberForma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187" fontId="0" fillId="0" borderId="12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87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87" fontId="0" fillId="0" borderId="16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justify" vertical="top" wrapText="1"/>
    </xf>
    <xf numFmtId="187" fontId="5" fillId="0" borderId="0" xfId="0" applyNumberFormat="1" applyFont="1" applyBorder="1" applyAlignment="1">
      <alignment/>
    </xf>
    <xf numFmtId="0" fontId="6" fillId="0" borderId="0" xfId="0" applyFont="1" applyAlignment="1">
      <alignment horizontal="justify" vertical="top" wrapText="1"/>
    </xf>
    <xf numFmtId="187" fontId="5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right" vertical="top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17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2" fontId="0" fillId="0" borderId="17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21" fontId="0" fillId="0" borderId="13" xfId="0" applyNumberForma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/>
    </xf>
    <xf numFmtId="0" fontId="0" fillId="0" borderId="18" xfId="0" applyBorder="1" applyAlignment="1">
      <alignment horizontal="center"/>
    </xf>
    <xf numFmtId="187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1" fontId="0" fillId="0" borderId="16" xfId="0" applyNumberForma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/>
    </xf>
    <xf numFmtId="21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top"/>
    </xf>
    <xf numFmtId="2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187" fontId="5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/>
    </xf>
    <xf numFmtId="187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1" fontId="0" fillId="0" borderId="20" xfId="0" applyNumberForma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0" fontId="2" fillId="0" borderId="12" xfId="0" applyFont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justify"/>
    </xf>
    <xf numFmtId="21" fontId="0" fillId="0" borderId="21" xfId="0" applyNumberForma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top" wrapText="1"/>
    </xf>
    <xf numFmtId="2" fontId="0" fillId="0" borderId="21" xfId="0" applyNumberFormat="1" applyBorder="1" applyAlignment="1">
      <alignment horizontal="center"/>
    </xf>
    <xf numFmtId="187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21" fontId="0" fillId="0" borderId="19" xfId="0" applyNumberForma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187" fontId="0" fillId="0" borderId="19" xfId="0" applyNumberFormat="1" applyBorder="1" applyAlignment="1">
      <alignment horizontal="center"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vertical="justify"/>
    </xf>
    <xf numFmtId="0" fontId="0" fillId="0" borderId="0" xfId="0" applyAlignment="1">
      <alignment vertical="justify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21" fontId="0" fillId="0" borderId="10" xfId="0" applyNumberFormat="1" applyBorder="1" applyAlignment="1">
      <alignment vertical="justify" wrapText="1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vertical="justify"/>
    </xf>
    <xf numFmtId="187" fontId="0" fillId="0" borderId="10" xfId="0" applyNumberFormat="1" applyBorder="1" applyAlignment="1">
      <alignment vertical="justify"/>
    </xf>
    <xf numFmtId="188" fontId="0" fillId="0" borderId="10" xfId="0" applyNumberFormat="1" applyBorder="1" applyAlignment="1">
      <alignment vertical="justify"/>
    </xf>
    <xf numFmtId="10" fontId="0" fillId="0" borderId="10" xfId="0" applyNumberFormat="1" applyBorder="1" applyAlignment="1">
      <alignment vertical="justify"/>
    </xf>
    <xf numFmtId="188" fontId="9" fillId="0" borderId="10" xfId="0" applyNumberFormat="1" applyFont="1" applyBorder="1" applyAlignment="1">
      <alignment vertical="justify"/>
    </xf>
    <xf numFmtId="10" fontId="9" fillId="0" borderId="10" xfId="0" applyNumberFormat="1" applyFont="1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20" fontId="0" fillId="0" borderId="17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NumberFormat="1" applyBorder="1" applyAlignment="1">
      <alignment horizontal="justify" vertical="top" wrapText="1"/>
    </xf>
    <xf numFmtId="0" fontId="0" fillId="0" borderId="17" xfId="0" applyNumberFormat="1" applyBorder="1" applyAlignment="1">
      <alignment horizontal="justify" vertical="top" wrapText="1"/>
    </xf>
    <xf numFmtId="0" fontId="0" fillId="0" borderId="17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4">
      <selection activeCell="M10" sqref="M10"/>
    </sheetView>
  </sheetViews>
  <sheetFormatPr defaultColWidth="9.140625" defaultRowHeight="12.75"/>
  <cols>
    <col min="1" max="1" width="6.00390625" style="86" customWidth="1"/>
    <col min="2" max="2" width="9.140625" style="86" customWidth="1"/>
    <col min="3" max="3" width="52.140625" style="86" customWidth="1"/>
    <col min="4" max="4" width="9.140625" style="86" customWidth="1"/>
    <col min="5" max="5" width="9.28125" style="86" customWidth="1"/>
    <col min="6" max="6" width="13.28125" style="86" customWidth="1"/>
    <col min="7" max="7" width="11.57421875" style="86" bestFit="1" customWidth="1"/>
    <col min="8" max="8" width="12.8515625" style="86" customWidth="1"/>
    <col min="9" max="16384" width="9.140625" style="86" customWidth="1"/>
  </cols>
  <sheetData>
    <row r="1" spans="1:8" ht="25.5">
      <c r="A1" s="84" t="s">
        <v>0</v>
      </c>
      <c r="B1" s="84" t="s">
        <v>1</v>
      </c>
      <c r="C1" s="84" t="s">
        <v>2</v>
      </c>
      <c r="D1" s="84" t="s">
        <v>3</v>
      </c>
      <c r="E1" s="87" t="s">
        <v>4</v>
      </c>
      <c r="F1" s="85" t="s">
        <v>5</v>
      </c>
      <c r="G1" s="84" t="s">
        <v>59</v>
      </c>
      <c r="H1" s="84" t="s">
        <v>60</v>
      </c>
    </row>
    <row r="2" spans="1:8" ht="25.5">
      <c r="A2" s="88">
        <v>1</v>
      </c>
      <c r="B2" s="89" t="s">
        <v>12</v>
      </c>
      <c r="C2" s="90" t="s">
        <v>61</v>
      </c>
      <c r="D2" s="91">
        <v>119.01</v>
      </c>
      <c r="E2" s="92">
        <v>5.37</v>
      </c>
      <c r="F2" s="93">
        <v>639.08</v>
      </c>
      <c r="G2" s="94">
        <v>0.21</v>
      </c>
      <c r="H2" s="93">
        <f>PRODUCT(F2*G2)</f>
        <v>134.20680000000002</v>
      </c>
    </row>
    <row r="3" spans="1:8" ht="38.25">
      <c r="A3" s="88">
        <v>2</v>
      </c>
      <c r="B3" s="89" t="s">
        <v>13</v>
      </c>
      <c r="C3" s="90" t="s">
        <v>62</v>
      </c>
      <c r="D3" s="91">
        <v>22.4</v>
      </c>
      <c r="E3" s="92">
        <v>14.5</v>
      </c>
      <c r="F3" s="93">
        <v>324.8</v>
      </c>
      <c r="G3" s="94">
        <v>0.2</v>
      </c>
      <c r="H3" s="93">
        <f aca="true" t="shared" si="0" ref="H3:H15">PRODUCT(F3*G3)</f>
        <v>64.96000000000001</v>
      </c>
    </row>
    <row r="4" spans="1:8" ht="41.25" customHeight="1">
      <c r="A4" s="88">
        <v>3</v>
      </c>
      <c r="B4" s="89">
        <v>0.043101851851851856</v>
      </c>
      <c r="C4" s="90" t="s">
        <v>65</v>
      </c>
      <c r="D4" s="91">
        <v>16</v>
      </c>
      <c r="E4" s="92">
        <v>1.77</v>
      </c>
      <c r="F4" s="93">
        <v>28.32</v>
      </c>
      <c r="G4" s="94">
        <v>0.47</v>
      </c>
      <c r="H4" s="93">
        <f t="shared" si="0"/>
        <v>13.3104</v>
      </c>
    </row>
    <row r="5" spans="1:8" ht="38.25">
      <c r="A5" s="88">
        <v>4</v>
      </c>
      <c r="B5" s="89">
        <v>0.043773148148148144</v>
      </c>
      <c r="C5" s="90" t="s">
        <v>63</v>
      </c>
      <c r="D5" s="91">
        <v>11.94</v>
      </c>
      <c r="E5" s="92">
        <v>7</v>
      </c>
      <c r="F5" s="93">
        <v>83.58</v>
      </c>
      <c r="G5" s="94">
        <v>0.44</v>
      </c>
      <c r="H5" s="93">
        <f t="shared" si="0"/>
        <v>36.7752</v>
      </c>
    </row>
    <row r="6" spans="1:8" ht="27.75" customHeight="1">
      <c r="A6" s="88">
        <v>5</v>
      </c>
      <c r="B6" s="89" t="s">
        <v>21</v>
      </c>
      <c r="C6" s="90" t="s">
        <v>64</v>
      </c>
      <c r="D6" s="91">
        <v>40</v>
      </c>
      <c r="E6" s="92">
        <v>27.4</v>
      </c>
      <c r="F6" s="93">
        <f>D6*E6</f>
        <v>1096</v>
      </c>
      <c r="G6" s="94">
        <v>0.17</v>
      </c>
      <c r="H6" s="93">
        <f t="shared" si="0"/>
        <v>186.32000000000002</v>
      </c>
    </row>
    <row r="7" spans="1:8" ht="39" customHeight="1">
      <c r="A7" s="88">
        <v>6</v>
      </c>
      <c r="B7" s="89">
        <v>0.5472222222222222</v>
      </c>
      <c r="C7" s="90" t="s">
        <v>22</v>
      </c>
      <c r="D7" s="91">
        <v>3.2</v>
      </c>
      <c r="E7" s="92">
        <v>15.9</v>
      </c>
      <c r="F7" s="93">
        <v>50.88</v>
      </c>
      <c r="G7" s="94">
        <v>0.08</v>
      </c>
      <c r="H7" s="93">
        <f t="shared" si="0"/>
        <v>4.0704</v>
      </c>
    </row>
    <row r="8" spans="1:8" ht="25.5">
      <c r="A8" s="88">
        <v>7</v>
      </c>
      <c r="B8" s="89" t="s">
        <v>33</v>
      </c>
      <c r="C8" s="90" t="s">
        <v>42</v>
      </c>
      <c r="D8" s="91">
        <v>7.92</v>
      </c>
      <c r="E8" s="92">
        <v>97.6</v>
      </c>
      <c r="F8" s="93">
        <v>772.99</v>
      </c>
      <c r="G8" s="94">
        <v>0.05</v>
      </c>
      <c r="H8" s="93">
        <f t="shared" si="0"/>
        <v>38.6495</v>
      </c>
    </row>
    <row r="9" spans="1:8" ht="38.25">
      <c r="A9" s="88">
        <v>8</v>
      </c>
      <c r="B9" s="89">
        <v>0.1264236111111111</v>
      </c>
      <c r="C9" s="90" t="s">
        <v>40</v>
      </c>
      <c r="D9" s="91">
        <v>8.8</v>
      </c>
      <c r="E9" s="92">
        <v>18.4</v>
      </c>
      <c r="F9" s="93">
        <v>161.92</v>
      </c>
      <c r="G9" s="94">
        <v>0.59</v>
      </c>
      <c r="H9" s="93">
        <f t="shared" si="0"/>
        <v>95.5328</v>
      </c>
    </row>
    <row r="10" spans="1:8" ht="38.25">
      <c r="A10" s="88">
        <v>9</v>
      </c>
      <c r="B10" s="89" t="s">
        <v>23</v>
      </c>
      <c r="C10" s="90" t="s">
        <v>66</v>
      </c>
      <c r="D10" s="91">
        <v>79.34</v>
      </c>
      <c r="E10" s="92">
        <v>26.7</v>
      </c>
      <c r="F10" s="93">
        <v>2118.38</v>
      </c>
      <c r="G10" s="94">
        <v>0.13</v>
      </c>
      <c r="H10" s="93">
        <f t="shared" si="0"/>
        <v>275.3894</v>
      </c>
    </row>
    <row r="11" spans="1:8" ht="38.25">
      <c r="A11" s="88">
        <v>10</v>
      </c>
      <c r="B11" s="89" t="s">
        <v>25</v>
      </c>
      <c r="C11" s="90" t="s">
        <v>26</v>
      </c>
      <c r="D11" s="91">
        <v>20</v>
      </c>
      <c r="E11" s="92">
        <v>3.53</v>
      </c>
      <c r="F11" s="93">
        <v>70.6</v>
      </c>
      <c r="G11" s="94">
        <v>0.15</v>
      </c>
      <c r="H11" s="93">
        <f t="shared" si="0"/>
        <v>10.589999999999998</v>
      </c>
    </row>
    <row r="12" spans="1:8" ht="25.5" customHeight="1">
      <c r="A12" s="88">
        <v>11</v>
      </c>
      <c r="B12" s="89" t="s">
        <v>18</v>
      </c>
      <c r="C12" s="90" t="s">
        <v>67</v>
      </c>
      <c r="D12" s="91">
        <v>1</v>
      </c>
      <c r="E12" s="92">
        <v>450</v>
      </c>
      <c r="F12" s="93">
        <v>450</v>
      </c>
      <c r="G12" s="94">
        <v>0.46</v>
      </c>
      <c r="H12" s="93">
        <f t="shared" si="0"/>
        <v>207</v>
      </c>
    </row>
    <row r="13" spans="1:8" ht="29.25" customHeight="1">
      <c r="A13" s="88">
        <v>12</v>
      </c>
      <c r="B13" s="89" t="s">
        <v>27</v>
      </c>
      <c r="C13" s="90" t="s">
        <v>49</v>
      </c>
      <c r="D13" s="91">
        <v>2072.46</v>
      </c>
      <c r="E13" s="92">
        <v>1.21</v>
      </c>
      <c r="F13" s="93">
        <v>2507.68</v>
      </c>
      <c r="G13" s="94">
        <v>0.07</v>
      </c>
      <c r="H13" s="93">
        <f t="shared" si="0"/>
        <v>175.5376</v>
      </c>
    </row>
    <row r="14" spans="1:8" ht="24.75" customHeight="1">
      <c r="A14" s="88">
        <v>13</v>
      </c>
      <c r="B14" s="89" t="s">
        <v>29</v>
      </c>
      <c r="C14" s="90" t="s">
        <v>45</v>
      </c>
      <c r="D14" s="91">
        <v>1316.52</v>
      </c>
      <c r="E14" s="92">
        <v>1.73</v>
      </c>
      <c r="F14" s="93">
        <v>2277.58</v>
      </c>
      <c r="G14" s="94">
        <v>0.06</v>
      </c>
      <c r="H14" s="93">
        <f t="shared" si="0"/>
        <v>136.6548</v>
      </c>
    </row>
    <row r="15" spans="1:8" ht="25.5">
      <c r="A15" s="88">
        <v>14</v>
      </c>
      <c r="B15" s="89" t="s">
        <v>28</v>
      </c>
      <c r="C15" s="90" t="s">
        <v>57</v>
      </c>
      <c r="D15" s="91">
        <v>120</v>
      </c>
      <c r="E15" s="92">
        <v>2.47</v>
      </c>
      <c r="F15" s="93">
        <f>D15*E15</f>
        <v>296.40000000000003</v>
      </c>
      <c r="G15" s="94">
        <v>0.19</v>
      </c>
      <c r="H15" s="93">
        <f t="shared" si="0"/>
        <v>56.31600000000001</v>
      </c>
    </row>
    <row r="16" spans="6:8" ht="15">
      <c r="F16" s="95">
        <f>SUM(F2:F15)</f>
        <v>10878.210000000001</v>
      </c>
      <c r="G16" s="96">
        <f>PRODUCT((H16/F16))</f>
        <v>0.13194384921784008</v>
      </c>
      <c r="H16" s="95">
        <f>SUM(H2:H15)</f>
        <v>1435.3129000000004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1.8515625" style="0" customWidth="1"/>
    <col min="5" max="5" width="11.7109375" style="0" customWidth="1"/>
    <col min="6" max="6" width="13.140625" style="0" customWidth="1"/>
  </cols>
  <sheetData>
    <row r="1" spans="3:6" ht="15">
      <c r="C1" s="34"/>
      <c r="F1" s="48"/>
    </row>
    <row r="3" ht="14.25">
      <c r="F3" s="47"/>
    </row>
    <row r="4" ht="18" customHeight="1">
      <c r="C4" s="54"/>
    </row>
    <row r="5" ht="11.25" customHeight="1">
      <c r="C5" s="54"/>
    </row>
    <row r="6" ht="18" customHeight="1">
      <c r="C6" s="54"/>
    </row>
    <row r="7" ht="12.75">
      <c r="C7" s="55"/>
    </row>
    <row r="8" ht="15.75">
      <c r="C8" s="5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9">
      <selection activeCell="C12" sqref="C12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1.8515625" style="0" customWidth="1"/>
    <col min="5" max="5" width="11.7109375" style="0" customWidth="1"/>
    <col min="6" max="6" width="13.140625" style="0" customWidth="1"/>
  </cols>
  <sheetData>
    <row r="1" spans="1:6" ht="12.75">
      <c r="A1" s="2" t="s">
        <v>0</v>
      </c>
      <c r="B1" s="44" t="s">
        <v>1</v>
      </c>
      <c r="C1" s="2" t="s">
        <v>2</v>
      </c>
      <c r="D1" s="2" t="s">
        <v>3</v>
      </c>
      <c r="E1" s="2" t="s">
        <v>4</v>
      </c>
      <c r="F1" s="22" t="s">
        <v>5</v>
      </c>
    </row>
    <row r="2" spans="1:6" ht="12.75">
      <c r="A2" s="8"/>
      <c r="C2" s="14"/>
      <c r="D2" s="8"/>
      <c r="E2" s="12"/>
      <c r="F2" s="9"/>
    </row>
    <row r="3" spans="1:6" ht="63" customHeight="1">
      <c r="A3" s="10">
        <v>1</v>
      </c>
      <c r="B3" s="6" t="s">
        <v>12</v>
      </c>
      <c r="C3" s="16" t="s">
        <v>46</v>
      </c>
      <c r="D3" s="1"/>
      <c r="E3" s="17"/>
      <c r="F3" s="23"/>
    </row>
    <row r="4" spans="1:6" ht="13.5" customHeight="1">
      <c r="A4" s="11"/>
      <c r="B4" s="51"/>
      <c r="C4" s="39" t="s">
        <v>34</v>
      </c>
      <c r="D4" s="49">
        <v>119.01</v>
      </c>
      <c r="E4" s="18">
        <v>5.37</v>
      </c>
      <c r="F4" s="27">
        <f>D4*E4</f>
        <v>639.0837</v>
      </c>
    </row>
    <row r="5" spans="1:6" ht="12" customHeight="1">
      <c r="A5" s="10"/>
      <c r="B5" s="6"/>
      <c r="C5" s="35"/>
      <c r="D5" s="36"/>
      <c r="E5" s="17"/>
      <c r="F5" s="23"/>
    </row>
    <row r="6" spans="1:6" ht="78.75" customHeight="1">
      <c r="A6" s="10">
        <v>2</v>
      </c>
      <c r="B6" s="6" t="s">
        <v>13</v>
      </c>
      <c r="C6" s="16" t="s">
        <v>19</v>
      </c>
      <c r="D6" s="1"/>
      <c r="E6" s="17"/>
      <c r="F6" s="23"/>
    </row>
    <row r="7" spans="1:6" ht="13.5" customHeight="1">
      <c r="A7" s="11"/>
      <c r="B7" s="51"/>
      <c r="C7" s="39" t="s">
        <v>38</v>
      </c>
      <c r="D7" s="49">
        <v>22.4</v>
      </c>
      <c r="E7" s="18">
        <v>14.5</v>
      </c>
      <c r="F7" s="27">
        <f>D7*E7</f>
        <v>324.79999999999995</v>
      </c>
    </row>
    <row r="8" spans="1:6" ht="12" customHeight="1">
      <c r="A8" s="9"/>
      <c r="C8" s="15"/>
      <c r="E8" s="9"/>
      <c r="F8" s="21"/>
    </row>
    <row r="9" spans="1:6" ht="54.75" customHeight="1">
      <c r="A9" s="10">
        <v>3</v>
      </c>
      <c r="B9" s="6">
        <v>0.043101851851851856</v>
      </c>
      <c r="C9" s="16" t="s">
        <v>20</v>
      </c>
      <c r="D9" s="1"/>
      <c r="E9" s="17"/>
      <c r="F9" s="23"/>
    </row>
    <row r="10" spans="1:6" ht="13.5" customHeight="1">
      <c r="A10" s="11"/>
      <c r="B10" s="38"/>
      <c r="C10" s="39" t="s">
        <v>39</v>
      </c>
      <c r="D10" s="49">
        <v>16</v>
      </c>
      <c r="E10" s="18">
        <v>1.77</v>
      </c>
      <c r="F10" s="27">
        <f>D10*E10</f>
        <v>28.32</v>
      </c>
    </row>
    <row r="11" spans="1:6" ht="12" customHeight="1">
      <c r="A11" s="10"/>
      <c r="B11" s="25"/>
      <c r="C11" s="35"/>
      <c r="D11" s="46"/>
      <c r="E11" s="17"/>
      <c r="F11" s="24"/>
    </row>
    <row r="12" spans="1:6" ht="65.25" customHeight="1">
      <c r="A12" s="10">
        <v>4</v>
      </c>
      <c r="B12" s="6">
        <v>0.043773148148148144</v>
      </c>
      <c r="C12" s="16" t="s">
        <v>14</v>
      </c>
      <c r="D12" s="3"/>
      <c r="E12" s="17"/>
      <c r="F12" s="23"/>
    </row>
    <row r="13" spans="1:6" ht="13.5" customHeight="1">
      <c r="A13" s="11"/>
      <c r="B13" s="38"/>
      <c r="C13" s="39" t="s">
        <v>32</v>
      </c>
      <c r="D13" s="40">
        <v>11.94</v>
      </c>
      <c r="E13" s="18">
        <v>7</v>
      </c>
      <c r="F13" s="27">
        <f>D13*E13</f>
        <v>83.58</v>
      </c>
    </row>
    <row r="14" spans="1:6" ht="12" customHeight="1">
      <c r="A14" s="10"/>
      <c r="B14" s="13"/>
      <c r="C14" s="35"/>
      <c r="D14" s="37"/>
      <c r="E14" s="17"/>
      <c r="F14" s="23"/>
    </row>
    <row r="15" spans="1:6" ht="65.25" customHeight="1">
      <c r="A15" s="11">
        <v>5</v>
      </c>
      <c r="B15" s="38" t="s">
        <v>21</v>
      </c>
      <c r="C15" s="57" t="s">
        <v>43</v>
      </c>
      <c r="D15" s="50">
        <v>40</v>
      </c>
      <c r="E15" s="18">
        <v>27.4</v>
      </c>
      <c r="F15" s="41">
        <f>D15*E15</f>
        <v>1096</v>
      </c>
    </row>
    <row r="16" spans="1:6" ht="12" customHeight="1">
      <c r="A16" s="10"/>
      <c r="B16" s="13"/>
      <c r="C16" s="35"/>
      <c r="D16" s="37"/>
      <c r="E16" s="17"/>
      <c r="F16" s="23"/>
    </row>
    <row r="17" spans="1:6" ht="51.75" customHeight="1">
      <c r="A17" s="10">
        <v>6</v>
      </c>
      <c r="B17" s="6">
        <v>0.5472222222222222</v>
      </c>
      <c r="C17" s="16" t="s">
        <v>22</v>
      </c>
      <c r="D17" s="1"/>
      <c r="E17" s="17"/>
      <c r="F17" s="23"/>
    </row>
    <row r="18" spans="1:6" ht="15" customHeight="1">
      <c r="A18" s="11"/>
      <c r="B18" s="42"/>
      <c r="C18" s="39" t="s">
        <v>47</v>
      </c>
      <c r="D18" s="50">
        <v>3.2</v>
      </c>
      <c r="E18" s="18">
        <v>15.9</v>
      </c>
      <c r="F18" s="27">
        <f>D18*E18</f>
        <v>50.88</v>
      </c>
    </row>
    <row r="19" spans="1:6" ht="12" customHeight="1">
      <c r="A19" s="65"/>
      <c r="B19" s="67"/>
      <c r="C19" s="68"/>
      <c r="D19" s="71"/>
      <c r="E19" s="72"/>
      <c r="F19" s="8"/>
    </row>
    <row r="20" spans="1:6" ht="26.25" customHeight="1">
      <c r="A20" s="10">
        <v>7</v>
      </c>
      <c r="B20" s="6" t="s">
        <v>33</v>
      </c>
      <c r="C20" s="16" t="s">
        <v>42</v>
      </c>
      <c r="D20" s="1"/>
      <c r="E20" s="17"/>
      <c r="F20" s="24"/>
    </row>
    <row r="21" spans="1:6" ht="12.75" customHeight="1">
      <c r="A21" s="11"/>
      <c r="B21" s="42"/>
      <c r="C21" s="39" t="s">
        <v>48</v>
      </c>
      <c r="D21" s="50">
        <v>7.92</v>
      </c>
      <c r="E21" s="18">
        <v>97.6</v>
      </c>
      <c r="F21" s="41">
        <f>D21*E21</f>
        <v>772.992</v>
      </c>
    </row>
    <row r="22" spans="1:6" ht="12.75" customHeight="1">
      <c r="A22" s="66"/>
      <c r="B22" s="67"/>
      <c r="C22" s="69"/>
      <c r="D22" s="70"/>
      <c r="E22" s="72"/>
      <c r="F22" s="45"/>
    </row>
    <row r="23" spans="1:6" ht="39.75" customHeight="1">
      <c r="A23" s="10">
        <v>8</v>
      </c>
      <c r="B23" s="25">
        <v>0.1264236111111111</v>
      </c>
      <c r="C23" s="16" t="s">
        <v>40</v>
      </c>
      <c r="D23" s="1"/>
      <c r="E23" s="17"/>
      <c r="F23" s="23"/>
    </row>
    <row r="24" spans="1:6" ht="15.75" customHeight="1">
      <c r="A24" s="11"/>
      <c r="B24" s="38"/>
      <c r="C24" s="63" t="s">
        <v>41</v>
      </c>
      <c r="D24" s="50">
        <v>8.8</v>
      </c>
      <c r="E24" s="64">
        <v>18.4</v>
      </c>
      <c r="F24" s="41">
        <f>D24*E24</f>
        <v>161.92</v>
      </c>
    </row>
    <row r="25" spans="1:6" ht="12" customHeight="1">
      <c r="A25" s="8"/>
      <c r="B25" s="8"/>
      <c r="C25" s="8"/>
      <c r="D25" s="8"/>
      <c r="E25" s="8"/>
      <c r="F25" s="8"/>
    </row>
    <row r="26" spans="1:6" ht="65.25" customHeight="1">
      <c r="A26" s="10">
        <v>9</v>
      </c>
      <c r="B26" s="6" t="s">
        <v>23</v>
      </c>
      <c r="C26" s="16" t="s">
        <v>24</v>
      </c>
      <c r="D26" s="26"/>
      <c r="E26" s="7"/>
      <c r="F26" s="9"/>
    </row>
    <row r="27" spans="1:6" ht="15.75" customHeight="1">
      <c r="A27" s="11"/>
      <c r="B27" s="42"/>
      <c r="C27" s="39" t="s">
        <v>35</v>
      </c>
      <c r="D27" s="50">
        <v>79.34</v>
      </c>
      <c r="E27" s="18">
        <v>26.7</v>
      </c>
      <c r="F27" s="41">
        <f>D27*E27</f>
        <v>2118.378</v>
      </c>
    </row>
    <row r="28" spans="1:6" ht="12" customHeight="1">
      <c r="A28" s="10"/>
      <c r="B28" s="25"/>
      <c r="C28" s="43"/>
      <c r="D28" s="37"/>
      <c r="E28" s="17"/>
      <c r="F28" s="24"/>
    </row>
    <row r="29" spans="1:6" ht="40.5" customHeight="1">
      <c r="A29" s="10">
        <v>10</v>
      </c>
      <c r="B29" s="6" t="s">
        <v>25</v>
      </c>
      <c r="C29" s="16" t="s">
        <v>26</v>
      </c>
      <c r="D29" s="1"/>
      <c r="E29" s="17"/>
      <c r="F29" s="9"/>
    </row>
    <row r="30" spans="1:6" ht="15" customHeight="1">
      <c r="A30" s="11"/>
      <c r="B30" s="42"/>
      <c r="C30" s="52" t="s">
        <v>37</v>
      </c>
      <c r="D30" s="40">
        <v>20</v>
      </c>
      <c r="E30" s="18">
        <v>3.53</v>
      </c>
      <c r="F30" s="41">
        <f>D30*E30</f>
        <v>70.6</v>
      </c>
    </row>
    <row r="31" spans="1:6" ht="12" customHeight="1">
      <c r="A31" s="10"/>
      <c r="B31" s="53"/>
      <c r="C31" s="43"/>
      <c r="D31" s="37"/>
      <c r="E31" s="17"/>
      <c r="F31" s="24"/>
    </row>
    <row r="32" spans="1:6" ht="51.75" customHeight="1">
      <c r="A32" s="10">
        <v>11</v>
      </c>
      <c r="B32" s="6" t="s">
        <v>18</v>
      </c>
      <c r="C32" s="16" t="s">
        <v>15</v>
      </c>
      <c r="D32" s="1"/>
      <c r="E32" s="17"/>
      <c r="F32" s="9"/>
    </row>
    <row r="33" spans="1:6" ht="15" customHeight="1">
      <c r="A33" s="11"/>
      <c r="B33" s="42"/>
      <c r="C33" s="39" t="s">
        <v>16</v>
      </c>
      <c r="D33" s="40">
        <v>1</v>
      </c>
      <c r="E33" s="18">
        <v>450</v>
      </c>
      <c r="F33" s="41">
        <f>D33*E33</f>
        <v>450</v>
      </c>
    </row>
    <row r="34" spans="1:6" ht="14.25" customHeight="1">
      <c r="A34" s="10"/>
      <c r="B34" s="6"/>
      <c r="C34" s="58"/>
      <c r="D34" s="59"/>
      <c r="E34" s="60"/>
      <c r="F34" s="45"/>
    </row>
    <row r="35" spans="1:6" ht="41.25" customHeight="1">
      <c r="A35" s="10">
        <v>12</v>
      </c>
      <c r="B35" s="13" t="s">
        <v>27</v>
      </c>
      <c r="C35" s="16" t="s">
        <v>49</v>
      </c>
      <c r="D35" s="37"/>
      <c r="E35" s="17"/>
      <c r="F35" s="24"/>
    </row>
    <row r="36" spans="1:6" ht="14.25" customHeight="1">
      <c r="A36" s="66"/>
      <c r="B36" s="76"/>
      <c r="C36" s="77" t="s">
        <v>54</v>
      </c>
      <c r="D36" s="78"/>
      <c r="E36" s="79"/>
      <c r="F36" s="24"/>
    </row>
    <row r="37" spans="1:6" ht="15" customHeight="1">
      <c r="A37" s="10"/>
      <c r="B37" s="13"/>
      <c r="C37" s="73" t="s">
        <v>53</v>
      </c>
      <c r="D37" s="37"/>
      <c r="E37" s="17"/>
      <c r="F37" s="24"/>
    </row>
    <row r="38" spans="1:6" ht="15" customHeight="1">
      <c r="A38" s="11"/>
      <c r="B38" s="51"/>
      <c r="C38" s="62" t="s">
        <v>50</v>
      </c>
      <c r="D38" s="40">
        <v>2072.46</v>
      </c>
      <c r="E38" s="18">
        <v>1.21</v>
      </c>
      <c r="F38" s="41">
        <f>D38*E38</f>
        <v>2507.6766</v>
      </c>
    </row>
    <row r="39" spans="1:6" ht="15" customHeight="1">
      <c r="A39" s="10"/>
      <c r="B39" s="13"/>
      <c r="C39" s="16"/>
      <c r="D39" s="74"/>
      <c r="E39" s="17"/>
      <c r="F39" s="24"/>
    </row>
    <row r="40" spans="1:6" ht="41.25" customHeight="1">
      <c r="A40" s="10">
        <v>13</v>
      </c>
      <c r="B40" s="13" t="s">
        <v>29</v>
      </c>
      <c r="C40" s="16" t="s">
        <v>45</v>
      </c>
      <c r="D40" s="37"/>
      <c r="E40" s="17"/>
      <c r="F40" s="24"/>
    </row>
    <row r="41" spans="1:6" ht="15" customHeight="1">
      <c r="A41" s="66"/>
      <c r="B41" s="76"/>
      <c r="C41" s="73" t="s">
        <v>55</v>
      </c>
      <c r="D41" s="37"/>
      <c r="E41" s="79"/>
      <c r="F41" s="24"/>
    </row>
    <row r="42" spans="1:6" ht="15" customHeight="1">
      <c r="A42" s="66"/>
      <c r="B42" s="76"/>
      <c r="C42" s="73" t="s">
        <v>56</v>
      </c>
      <c r="D42" s="37"/>
      <c r="E42" s="79"/>
      <c r="F42" s="24"/>
    </row>
    <row r="43" spans="1:6" ht="15" customHeight="1">
      <c r="A43" s="66"/>
      <c r="B43" s="76"/>
      <c r="C43" s="77" t="s">
        <v>51</v>
      </c>
      <c r="D43" s="78"/>
      <c r="E43" s="79"/>
      <c r="F43" s="24"/>
    </row>
    <row r="44" spans="1:6" ht="15" customHeight="1">
      <c r="A44" s="11"/>
      <c r="B44" s="51"/>
      <c r="C44" s="62" t="s">
        <v>52</v>
      </c>
      <c r="D44" s="40">
        <v>1316.52</v>
      </c>
      <c r="E44" s="18">
        <v>1.73</v>
      </c>
      <c r="F44" s="41">
        <f>D44*E44</f>
        <v>2277.5796</v>
      </c>
    </row>
    <row r="45" spans="1:6" ht="15" customHeight="1">
      <c r="A45" s="10"/>
      <c r="B45" s="13"/>
      <c r="C45" s="16"/>
      <c r="D45" s="75"/>
      <c r="E45" s="17"/>
      <c r="F45" s="24"/>
    </row>
    <row r="46" spans="1:6" ht="27.75" customHeight="1">
      <c r="A46" s="10">
        <v>14</v>
      </c>
      <c r="B46" s="13" t="s">
        <v>28</v>
      </c>
      <c r="C46" s="16" t="s">
        <v>57</v>
      </c>
      <c r="D46" s="37">
        <v>120</v>
      </c>
      <c r="E46" s="17">
        <v>2.47</v>
      </c>
      <c r="F46" s="24">
        <f>D46*E46</f>
        <v>296.40000000000003</v>
      </c>
    </row>
    <row r="47" spans="1:6" ht="15" customHeight="1">
      <c r="A47" s="80"/>
      <c r="B47" s="81"/>
      <c r="C47" s="82" t="s">
        <v>58</v>
      </c>
      <c r="D47" s="49"/>
      <c r="E47" s="83"/>
      <c r="F47" s="41"/>
    </row>
    <row r="48" spans="1:6" ht="12.75">
      <c r="A48" s="5"/>
      <c r="B48" s="6"/>
      <c r="C48" s="4"/>
      <c r="D48" s="1"/>
      <c r="E48" s="7"/>
      <c r="F48" s="24"/>
    </row>
    <row r="49" spans="1:6" ht="15.75">
      <c r="A49" s="5"/>
      <c r="B49" s="6"/>
      <c r="C49" s="30" t="s">
        <v>6</v>
      </c>
      <c r="D49" s="1"/>
      <c r="E49" s="7"/>
      <c r="F49" s="24">
        <f>SUM(F4:F46)</f>
        <v>10878.2099</v>
      </c>
    </row>
    <row r="50" spans="1:5" ht="8.25" customHeight="1">
      <c r="A50" s="5"/>
      <c r="B50" s="6"/>
      <c r="C50" s="4"/>
      <c r="D50" s="1"/>
      <c r="E50" s="7"/>
    </row>
    <row r="51" spans="1:5" ht="15.75">
      <c r="A51" s="5"/>
      <c r="B51" s="6"/>
      <c r="C51" s="30" t="s">
        <v>7</v>
      </c>
      <c r="D51" s="31">
        <f>F49*0.02</f>
        <v>217.564198</v>
      </c>
      <c r="E51" s="7"/>
    </row>
    <row r="52" spans="1:5" ht="13.5" customHeight="1">
      <c r="A52" s="5"/>
      <c r="B52" s="6"/>
      <c r="C52" s="4"/>
      <c r="D52" s="28"/>
      <c r="E52" s="7"/>
    </row>
    <row r="53" spans="1:5" ht="16.5" customHeight="1">
      <c r="A53" s="5"/>
      <c r="B53" s="6"/>
      <c r="C53" s="32" t="s">
        <v>8</v>
      </c>
      <c r="D53" s="1"/>
      <c r="E53" s="7"/>
    </row>
    <row r="54" spans="1:5" ht="15.75">
      <c r="A54" s="5"/>
      <c r="B54" s="6"/>
      <c r="C54" s="30" t="s">
        <v>36</v>
      </c>
      <c r="D54" s="31">
        <v>316.4</v>
      </c>
      <c r="E54" s="7"/>
    </row>
    <row r="55" spans="3:4" ht="15">
      <c r="C55" s="32" t="s">
        <v>44</v>
      </c>
      <c r="D55" s="31">
        <f>F49*0.02</f>
        <v>217.564198</v>
      </c>
    </row>
    <row r="56" spans="3:4" ht="15">
      <c r="C56" s="32" t="s">
        <v>9</v>
      </c>
      <c r="D56" s="31">
        <f>F49*0.1</f>
        <v>1087.82099</v>
      </c>
    </row>
    <row r="57" spans="3:4" ht="14.25">
      <c r="C57" t="s">
        <v>11</v>
      </c>
      <c r="D57" s="61">
        <v>11500</v>
      </c>
    </row>
    <row r="58" ht="12.75">
      <c r="D58" s="29"/>
    </row>
    <row r="59" spans="3:6" ht="15">
      <c r="C59" s="32" t="s">
        <v>17</v>
      </c>
      <c r="D59" s="33">
        <f>SUM(D54:D57)</f>
        <v>13121.785188</v>
      </c>
      <c r="F59" s="33">
        <f>SUM(D54:D57)</f>
        <v>13121.785188</v>
      </c>
    </row>
    <row r="61" spans="3:6" ht="15">
      <c r="C61" s="34" t="s">
        <v>10</v>
      </c>
      <c r="F61" s="48">
        <f>SUM(F49:F59)</f>
        <v>23999.995088</v>
      </c>
    </row>
    <row r="62" ht="7.5" customHeight="1"/>
    <row r="63" ht="14.25">
      <c r="F63" s="47"/>
    </row>
    <row r="64" ht="15.75">
      <c r="C64" s="54" t="s">
        <v>30</v>
      </c>
    </row>
    <row r="65" ht="9" customHeight="1">
      <c r="C65" s="54"/>
    </row>
    <row r="66" ht="15.75">
      <c r="C66" s="54" t="s">
        <v>31</v>
      </c>
    </row>
    <row r="67" ht="9" customHeight="1">
      <c r="C67" s="55"/>
    </row>
    <row r="68" ht="15.75">
      <c r="C68" s="56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6">
      <selection activeCell="D10" sqref="D10"/>
    </sheetView>
  </sheetViews>
  <sheetFormatPr defaultColWidth="9.140625" defaultRowHeight="12.75"/>
  <cols>
    <col min="1" max="1" width="9.28125" style="0" bestFit="1" customWidth="1"/>
    <col min="2" max="2" width="11.57421875" style="0" bestFit="1" customWidth="1"/>
    <col min="3" max="3" width="36.421875" style="0" customWidth="1"/>
    <col min="4" max="4" width="12.00390625" style="0" customWidth="1"/>
    <col min="5" max="5" width="15.281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68</v>
      </c>
      <c r="E1" s="2" t="s">
        <v>69</v>
      </c>
    </row>
    <row r="2" spans="1:5" ht="12.75">
      <c r="A2" s="8"/>
      <c r="C2" s="97" t="s">
        <v>70</v>
      </c>
      <c r="D2" s="8"/>
      <c r="E2" s="12"/>
    </row>
    <row r="3" spans="1:5" ht="7.5" customHeight="1">
      <c r="A3" s="9"/>
      <c r="C3" s="15"/>
      <c r="E3" s="9"/>
    </row>
    <row r="4" spans="1:5" ht="76.5">
      <c r="A4" s="11">
        <v>1</v>
      </c>
      <c r="B4" s="38" t="s">
        <v>12</v>
      </c>
      <c r="C4" s="57" t="s">
        <v>71</v>
      </c>
      <c r="D4" s="98" t="s">
        <v>72</v>
      </c>
      <c r="E4" s="18">
        <v>4.2</v>
      </c>
    </row>
    <row r="5" spans="1:5" ht="12.75">
      <c r="A5" s="9"/>
      <c r="C5" s="99"/>
      <c r="E5" s="9"/>
    </row>
    <row r="6" spans="1:5" ht="90" customHeight="1">
      <c r="A6" s="11">
        <v>2</v>
      </c>
      <c r="B6" s="38" t="s">
        <v>13</v>
      </c>
      <c r="C6" s="107" t="s">
        <v>19</v>
      </c>
      <c r="D6" s="98" t="s">
        <v>72</v>
      </c>
      <c r="E6" s="18">
        <v>14.5</v>
      </c>
    </row>
    <row r="7" spans="1:5" ht="12.75">
      <c r="A7" s="9"/>
      <c r="C7" s="15"/>
      <c r="E7" s="9"/>
    </row>
    <row r="8" spans="1:5" ht="56.25" customHeight="1">
      <c r="A8" s="11">
        <v>3</v>
      </c>
      <c r="B8" s="38">
        <v>0.043101851851851856</v>
      </c>
      <c r="C8" s="57" t="s">
        <v>20</v>
      </c>
      <c r="D8" s="98" t="s">
        <v>72</v>
      </c>
      <c r="E8" s="18">
        <v>1.77</v>
      </c>
    </row>
    <row r="9" spans="1:5" ht="12.75">
      <c r="A9" s="10"/>
      <c r="B9" s="6"/>
      <c r="C9" s="16"/>
      <c r="D9" s="1"/>
      <c r="E9" s="17"/>
    </row>
    <row r="10" spans="1:5" ht="79.5" customHeight="1">
      <c r="A10" s="109">
        <v>4</v>
      </c>
      <c r="B10" s="110">
        <v>0.043773148148148144</v>
      </c>
      <c r="C10" s="107" t="s">
        <v>14</v>
      </c>
      <c r="D10" s="111" t="s">
        <v>72</v>
      </c>
      <c r="E10" s="112">
        <v>7</v>
      </c>
    </row>
    <row r="11" spans="1:5" ht="12.75">
      <c r="A11" s="10"/>
      <c r="B11" s="6"/>
      <c r="C11" s="16"/>
      <c r="D11" s="1"/>
      <c r="E11" s="17"/>
    </row>
    <row r="12" spans="1:5" ht="78" customHeight="1">
      <c r="A12" s="11">
        <v>5</v>
      </c>
      <c r="B12" s="38" t="s">
        <v>21</v>
      </c>
      <c r="C12" s="57" t="s">
        <v>73</v>
      </c>
      <c r="D12" s="100" t="s">
        <v>74</v>
      </c>
      <c r="E12" s="18">
        <v>27.4</v>
      </c>
    </row>
    <row r="13" spans="1:5" ht="12.75">
      <c r="A13" s="26"/>
      <c r="B13" s="26"/>
      <c r="C13" s="3"/>
      <c r="D13" s="26"/>
      <c r="E13" s="26"/>
    </row>
    <row r="14" spans="1:5" ht="50.25" customHeight="1">
      <c r="A14" s="11">
        <v>6</v>
      </c>
      <c r="B14" s="38">
        <v>0.5472222222222222</v>
      </c>
      <c r="C14" s="57" t="s">
        <v>22</v>
      </c>
      <c r="D14" s="101" t="s">
        <v>72</v>
      </c>
      <c r="E14" s="18">
        <v>15.9</v>
      </c>
    </row>
    <row r="15" spans="1:5" ht="12.75">
      <c r="A15" s="10"/>
      <c r="B15" s="13"/>
      <c r="C15" s="16"/>
      <c r="D15" s="3"/>
      <c r="E15" s="17"/>
    </row>
    <row r="16" spans="1:5" ht="40.5" customHeight="1">
      <c r="A16" s="11">
        <v>7</v>
      </c>
      <c r="B16" s="38" t="s">
        <v>33</v>
      </c>
      <c r="C16" s="16" t="s">
        <v>42</v>
      </c>
      <c r="D16" s="98" t="s">
        <v>72</v>
      </c>
      <c r="E16" s="18">
        <v>97.6</v>
      </c>
    </row>
    <row r="17" spans="1:5" ht="12.75">
      <c r="A17" s="102"/>
      <c r="B17" s="53"/>
      <c r="C17" s="103"/>
      <c r="D17" s="104"/>
      <c r="E17" s="60"/>
    </row>
    <row r="18" spans="1:5" ht="52.5" customHeight="1">
      <c r="A18" s="11">
        <v>8</v>
      </c>
      <c r="B18" s="38">
        <v>0.1264236111111111</v>
      </c>
      <c r="C18" s="57" t="s">
        <v>40</v>
      </c>
      <c r="D18" s="98" t="s">
        <v>75</v>
      </c>
      <c r="E18" s="18">
        <v>18.4</v>
      </c>
    </row>
    <row r="19" spans="1:5" ht="12.75">
      <c r="A19" s="10"/>
      <c r="B19" s="6"/>
      <c r="C19" s="16"/>
      <c r="D19" s="1"/>
      <c r="E19" s="17"/>
    </row>
    <row r="20" spans="1:5" ht="77.25" customHeight="1">
      <c r="A20" s="11">
        <v>9</v>
      </c>
      <c r="B20" s="105" t="s">
        <v>76</v>
      </c>
      <c r="C20" s="57" t="s">
        <v>24</v>
      </c>
      <c r="D20" s="98" t="s">
        <v>72</v>
      </c>
      <c r="E20" s="18">
        <v>26.7</v>
      </c>
    </row>
    <row r="21" spans="1:5" ht="12.75">
      <c r="A21" s="108"/>
      <c r="B21" s="53"/>
      <c r="C21" s="103"/>
      <c r="D21" s="104"/>
      <c r="E21" s="60"/>
    </row>
    <row r="22" spans="1:5" ht="50.25" customHeight="1">
      <c r="A22" s="11">
        <v>10</v>
      </c>
      <c r="B22" s="38" t="s">
        <v>77</v>
      </c>
      <c r="C22" s="57" t="s">
        <v>26</v>
      </c>
      <c r="D22" s="98" t="s">
        <v>78</v>
      </c>
      <c r="E22" s="18">
        <v>3.53</v>
      </c>
    </row>
    <row r="23" spans="1:5" ht="12.75">
      <c r="A23" s="10"/>
      <c r="B23" s="6"/>
      <c r="C23" s="16"/>
      <c r="D23" s="1"/>
      <c r="E23" s="17"/>
    </row>
    <row r="24" spans="1:5" ht="66.75" customHeight="1">
      <c r="A24" s="11">
        <v>11</v>
      </c>
      <c r="B24" s="38" t="s">
        <v>18</v>
      </c>
      <c r="C24" s="57" t="s">
        <v>15</v>
      </c>
      <c r="D24" s="98" t="s">
        <v>79</v>
      </c>
      <c r="E24" s="18">
        <v>450</v>
      </c>
    </row>
    <row r="25" spans="1:5" ht="12.75">
      <c r="A25" s="10"/>
      <c r="B25" s="6"/>
      <c r="C25" s="16"/>
      <c r="D25" s="1"/>
      <c r="E25" s="17"/>
    </row>
    <row r="26" spans="1:5" ht="39.75" customHeight="1">
      <c r="A26" s="11">
        <v>12</v>
      </c>
      <c r="B26" s="81" t="s">
        <v>27</v>
      </c>
      <c r="C26" s="57" t="s">
        <v>49</v>
      </c>
      <c r="D26" s="98" t="s">
        <v>80</v>
      </c>
      <c r="E26" s="18">
        <v>1.21</v>
      </c>
    </row>
    <row r="27" spans="1:5" ht="12.75">
      <c r="A27" s="26"/>
      <c r="B27" s="3"/>
      <c r="C27" s="26"/>
      <c r="D27" s="3"/>
      <c r="E27" s="26"/>
    </row>
    <row r="28" spans="1:5" ht="40.5" customHeight="1">
      <c r="A28" s="11">
        <v>13</v>
      </c>
      <c r="B28" s="38" t="s">
        <v>29</v>
      </c>
      <c r="C28" s="57" t="s">
        <v>45</v>
      </c>
      <c r="D28" s="98" t="s">
        <v>80</v>
      </c>
      <c r="E28" s="18">
        <v>1.73</v>
      </c>
    </row>
    <row r="29" spans="1:5" ht="12.75">
      <c r="A29" s="10"/>
      <c r="B29" s="6"/>
      <c r="C29" s="16"/>
      <c r="D29" s="1"/>
      <c r="E29" s="17"/>
    </row>
    <row r="30" spans="1:5" ht="67.5" customHeight="1">
      <c r="A30" s="11">
        <v>14</v>
      </c>
      <c r="B30" s="38" t="s">
        <v>28</v>
      </c>
      <c r="C30" s="57" t="s">
        <v>81</v>
      </c>
      <c r="D30" s="98" t="s">
        <v>75</v>
      </c>
      <c r="E30" s="18">
        <v>2.47</v>
      </c>
    </row>
    <row r="31" spans="1:5" ht="12.75">
      <c r="A31" s="19"/>
      <c r="B31" s="13"/>
      <c r="C31" s="106"/>
      <c r="D31" s="3"/>
      <c r="E31" s="20"/>
    </row>
    <row r="32" spans="1:5" ht="12.75">
      <c r="A32" s="19"/>
      <c r="B32" s="13"/>
      <c r="C32" s="106"/>
      <c r="D32" s="3"/>
      <c r="E32" s="20"/>
    </row>
    <row r="33" spans="1:5" ht="31.5" customHeight="1">
      <c r="A33" s="5"/>
      <c r="B33" s="6"/>
      <c r="C33" s="54" t="s">
        <v>30</v>
      </c>
      <c r="D33" s="1"/>
      <c r="E33" s="7"/>
    </row>
    <row r="34" spans="1:5" ht="15.75">
      <c r="A34" s="5"/>
      <c r="B34" s="6"/>
      <c r="C34" s="54" t="s">
        <v>82</v>
      </c>
      <c r="D34" s="1"/>
      <c r="E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Rosolini</cp:lastModifiedBy>
  <cp:lastPrinted>2011-11-30T10:36:59Z</cp:lastPrinted>
  <dcterms:created xsi:type="dcterms:W3CDTF">1996-11-05T10:16:36Z</dcterms:created>
  <dcterms:modified xsi:type="dcterms:W3CDTF">2011-12-29T08:34:42Z</dcterms:modified>
  <cp:category/>
  <cp:version/>
  <cp:contentType/>
  <cp:contentStatus/>
</cp:coreProperties>
</file>