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4185" windowWidth="11490" windowHeight="5730" activeTab="1"/>
  </bookViews>
  <sheets>
    <sheet name="Con Esproprio" sheetId="1" r:id="rId1"/>
    <sheet name="Computo" sheetId="2" r:id="rId2"/>
    <sheet name="elenco strade" sheetId="3" r:id="rId3"/>
    <sheet name="strade ufficiale" sheetId="4" r:id="rId4"/>
    <sheet name="incidenza manodopera" sheetId="5" r:id="rId5"/>
    <sheet name="inc man abbreviata" sheetId="6" r:id="rId6"/>
  </sheets>
  <definedNames>
    <definedName name="_xlnm.Print_Titles" localSheetId="1">'Computo'!$1:$1</definedName>
    <definedName name="_xlnm.Print_Titles" localSheetId="0">'Con Esproprio'!$1:$1</definedName>
    <definedName name="_xlnm.Print_Titles" localSheetId="4">'incidenza manodopera'!$1:$2</definedName>
  </definedNames>
  <calcPr fullCalcOnLoad="1"/>
</workbook>
</file>

<file path=xl/sharedStrings.xml><?xml version="1.0" encoding="utf-8"?>
<sst xmlns="http://schemas.openxmlformats.org/spreadsheetml/2006/main" count="506" uniqueCount="208">
  <si>
    <t>N.E.P.</t>
  </si>
  <si>
    <t>Cod. Art.</t>
  </si>
  <si>
    <t>DESCRIZIONE</t>
  </si>
  <si>
    <r>
      <t>Il Progettista:</t>
    </r>
    <r>
      <rPr>
        <sz val="12"/>
        <rFont val="Times New Roman"/>
        <family val="1"/>
      </rPr>
      <t xml:space="preserve"> Geom. Piero Fioretti</t>
    </r>
  </si>
  <si>
    <t>Quantità</t>
  </si>
  <si>
    <t>Prezzo Unit.</t>
  </si>
  <si>
    <t>Importo</t>
  </si>
  <si>
    <t>SOMMANO PER LAVORI</t>
  </si>
  <si>
    <t>Di cui  Oneri per la Sicurezza  2%</t>
  </si>
  <si>
    <t>SOMME A DISPOSIZIONE DELL'AMM.NE:</t>
  </si>
  <si>
    <t>Per Competenze UTC 2%</t>
  </si>
  <si>
    <t>Per IVA al 10%</t>
  </si>
  <si>
    <t>Totale Somme a Disposizione dell'Amm.ne</t>
  </si>
  <si>
    <t>IMPORTO COMPLESSIVO DEI LAVORI</t>
  </si>
  <si>
    <t>3.1.2.1</t>
  </si>
  <si>
    <r>
      <t xml:space="preserve">Collaboratore: </t>
    </r>
    <r>
      <rPr>
        <sz val="12"/>
        <rFont val="Times New Roman"/>
        <family val="1"/>
      </rPr>
      <t>Sig. Ignaccolo Giuseppe</t>
    </r>
  </si>
  <si>
    <t>Casseforme per getti di conglomerati semplici o armati, di qualsiasi forma e dimensione, escluse le strutture intelaiate in c.a. e le strutture speciali, ecc.</t>
  </si>
  <si>
    <t>Conglomerato cementizio per strutture non armate o debolmente armate, confezionato con cemento tipo CEM I 32,5 con dosatura non inferiore a 200 kg.  ecc.                           1) per opere in fondazione</t>
  </si>
  <si>
    <t>Restano i Lavori a Base d'Asta</t>
  </si>
  <si>
    <t>Per Imprevisti 5% circa</t>
  </si>
  <si>
    <t xml:space="preserve"> </t>
  </si>
  <si>
    <t xml:space="preserve">Conglomerato bituminoso per strato di collegamento (binder) da porsi in opera anche con vibrofinitrice su superfici regolari quali:  ecc….. </t>
  </si>
  <si>
    <t xml:space="preserve">Conglomerato bituminoso per strato di usura confezionato a caldo in impianti idonei con granulati di appropriata granulometria ecc.                                              </t>
  </si>
  <si>
    <t xml:space="preserve">Fondazione stradale eseguita con misto granulometrico avente dimensione massima degli elementi non superiore a 40 mm., passante a 2 mm. Compreso tra il 20% ed il 40 %, ecc… dalle cave di prestito fino a 5 Km. </t>
  </si>
  <si>
    <t>1.1.4.1</t>
  </si>
  <si>
    <t xml:space="preserve">Scavo di sbancamento per qualsiasi finalità, per lavori da eseguirsi in ambito urbano, ecc.                                                                  1) in terreni costituiti da limi, argille, sabbie, ghiaie, detriti e alluvioni anche contenenti elementi lapidei ecc.  </t>
  </si>
  <si>
    <t>1.2.5.2</t>
  </si>
  <si>
    <t xml:space="preserve">Trasporto di materie provenienti da scavi o demolizioni di cui alla voce 1.1.4 o scarificazioni a rifiuto alle pubbliche discariche del Comune in cui si, ecc. – : </t>
  </si>
  <si>
    <t xml:space="preserve">Marciap.via da denominare(126x2)x1,00x0,10= mc. 25,20 </t>
  </si>
  <si>
    <t xml:space="preserve">Marciapiedi via                      (126x2)x0,10= mq. 25,20 </t>
  </si>
  <si>
    <t>6.01.02.2</t>
  </si>
  <si>
    <t>Sbancamento via da denominare 140x8,00x0,30= mc.336</t>
  </si>
  <si>
    <t>6.1.4.2</t>
  </si>
  <si>
    <t>6.1.5.2</t>
  </si>
  <si>
    <t>6.2.4.2</t>
  </si>
  <si>
    <t>Pavimentazione di marciapiedi con pietrine in cemento, con la superficie vista rigata, su idoneo massetto ecc.. dimensione cm. 25 x 25</t>
  </si>
  <si>
    <t>Via da Denominare 128,00 x 0,70 x 2 = mq. 179,20</t>
  </si>
  <si>
    <t>Via da Denominare 130,00 x  2 = m. 260,00</t>
  </si>
  <si>
    <t>18.1.1.2</t>
  </si>
  <si>
    <t>Scavo a sezione obbligata per blocco di fondazione pali, eseguito con mezzo meccanico, compreso ecc.. 2) in rocce lapidee integre con resistenza allo schiacciamento da oltre 4 N/mmq. ecc.</t>
  </si>
  <si>
    <t>Conglomerato cementizio per formazione blocco di fondazione per pali, a prestazione garantita, ecc…</t>
  </si>
  <si>
    <t>n.</t>
  </si>
  <si>
    <t>(0,60x0,60x1,00) x 5 = 1,80 mc.</t>
  </si>
  <si>
    <t>Formazione di pozzetto per marciapiedi in conglomerato cementizio dosato a prestazione garantita, ecc.. 1) per pozzetti  40x40x50 cm.</t>
  </si>
  <si>
    <t>18.1.3.1</t>
  </si>
  <si>
    <t>18.2.4.2</t>
  </si>
  <si>
    <t>Fornitura e posa in opera in blocco di fondazione già predisposto e compensato a parte, di palo tronco conico o tronco piramidale diritto, ricavato da lamiera di acciaio ecc. D=128 mm; d=60mm; h=6,80 m; s=4 mm.</t>
  </si>
  <si>
    <t>Fornitura e posa in opera, su palo a frusta o su palo diritto, di apparecchio di illuminazione con gruppo ottico chiuso (grado di protezione IP 65-66) idoneo per lampade sodio alta pressione (S.A.P.) ecc…3) per lampade SAP da 150 W.</t>
  </si>
  <si>
    <t>18.3.4.3</t>
  </si>
  <si>
    <t>18.4.2.3</t>
  </si>
  <si>
    <t xml:space="preserve">Fornitura e collocazione entro armatura di lampada a bulbo ellissoidale o cilindrica a vapori di sodio (S.A.P.) ecc, in opera a qualsiasi altezza. 3) da 150 W. </t>
  </si>
  <si>
    <t>m.</t>
  </si>
  <si>
    <t>18.5.2.4</t>
  </si>
  <si>
    <t>Fornitura e posa in opera di dispersore di terre in corda di rame di sezione 35 mmq. in opera entro scavo ecc.</t>
  </si>
  <si>
    <t>18.7.2.1</t>
  </si>
  <si>
    <t>Esecuzione di giunzione derivata, con il metodo a resina colata, su cavi interrati unipolari, ecc..1) sezione fino a 16 mmq.</t>
  </si>
  <si>
    <t>Messa a terra per pali e montanti compresa fornitura e collocazione di dispersore a picchetto, ecc…</t>
  </si>
  <si>
    <t>18.8.2.4</t>
  </si>
  <si>
    <t>Fornitura e posa in opera entro scavo di cavidotto con marchio IMQ e CE costituito da tubo a doppia parete corrugato, ecc.. 4) diametro pari a mm.90</t>
  </si>
  <si>
    <t>Fornitura e collocazione di cassetta di derivazione da palo tipo SMW di forma ellittica ecc. completa di morsettiera di classe protezione 2^ ecc….</t>
  </si>
  <si>
    <t>6.4.2.1</t>
  </si>
  <si>
    <t>Fornitura e posa in opera di telaio e chiusini in ghisa a grafite sferoidale, conforme alle norme UNI EN 124 e recante la marcatura prevista, ecc…1) classe B 125</t>
  </si>
  <si>
    <t>Kg 16 x 5 = Kg. 90</t>
  </si>
  <si>
    <t>Fornitura e collocazione di conduttori in rame isolato con elastometro sintetico etilenpropilenico sotto guaina in PVC, marchio CE e di qualità IMQ, ecc.. in opera entro cavidotti, scavi, pali ecc.. 4) sez. 1x 6mmq</t>
  </si>
  <si>
    <t>6.2.12.1</t>
  </si>
  <si>
    <t>Fornitura e collocazione di orlatura retta o curva in conglomerato cementizio vibrocompresso con restistenza caratteristica non inferiore a 25 N/mmq ecc... 1) per elementi di formato 20 x 30 cm.</t>
  </si>
  <si>
    <t xml:space="preserve">Demolizione parziale o totale, per lavori stradali o simili ecc.. </t>
  </si>
  <si>
    <t>area da espropriare  72,20x8,00x0,30= mc. 173,28</t>
  </si>
  <si>
    <t>Muro recinzione: 16,00x1,20x0,30= mc. 5,76</t>
  </si>
  <si>
    <t>Muro recinzione:  16,00x1,20x0,30= mc. 5,76</t>
  </si>
  <si>
    <t xml:space="preserve">Marciap.tratto da epropr.(72,20x2)x1,00x0,10= mc. 14,44 </t>
  </si>
  <si>
    <t>Tratto da espropr. 72,20 x 6,00 x 7=  3.032,40</t>
  </si>
  <si>
    <t>Via da Denominare 72,20 x 6,00 x 3 = mq/cm 1299,60</t>
  </si>
  <si>
    <t>Tratto da espropr. 72,20 x 0,70 x 2 = mq. 101,08</t>
  </si>
  <si>
    <t>Fornitura e collocazione entro armatura di lampada a bulbo ellissoidale o cilindrica a vapori di sodio (S.A.P.) ecc, in opera a qualsiasi altezza. 3) da 150 W.            n.</t>
  </si>
  <si>
    <t>Esecuzione di giunzione derivata, con il metodo a resina colata, su cavi interrati unipolari, ecc..1) sezione fino a 16 mmq.                                                             n.</t>
  </si>
  <si>
    <t>50,00 x 8,00 x 0,30= mc.120,00</t>
  </si>
  <si>
    <t>area da espropr. 72,20x8,00x0,30= mc.173,28+120,00</t>
  </si>
  <si>
    <t>Sommano mc.299,04 x 3 km.= 897,12 mc/Km</t>
  </si>
  <si>
    <t>50,00 x 8,00 x 0,20= mc.80,00</t>
  </si>
  <si>
    <r>
      <t xml:space="preserve">Tratto da espropr. 72,20 x 8,00 x 0,20= </t>
    </r>
    <r>
      <rPr>
        <u val="single"/>
        <sz val="10"/>
        <rFont val="Times New Roman"/>
        <family val="1"/>
      </rPr>
      <t>mc.  115,52</t>
    </r>
  </si>
  <si>
    <t xml:space="preserve">                                                         Sommano mc. 195,52</t>
  </si>
  <si>
    <t>50,00 x 7,00 x 7= 2.450,00</t>
  </si>
  <si>
    <t xml:space="preserve">sommano  mq/cm.5.482,40  </t>
  </si>
  <si>
    <t>50,00 x 7,00 x 3= 1.050,00</t>
  </si>
  <si>
    <t xml:space="preserve">Sommano  mq/cm. 2.349,60 </t>
  </si>
  <si>
    <t>45,00 x 0,70= mq. 31,50</t>
  </si>
  <si>
    <t xml:space="preserve">Sommano  mq. 132,58 </t>
  </si>
  <si>
    <t>Tratto da espropr. (74,00 x  2) + 45,00 = m. 193,00</t>
  </si>
  <si>
    <t>Nuovo tratto marciapiede    45,00 x 1,00 x 0,10= mc. 4,50</t>
  </si>
  <si>
    <t xml:space="preserve">Fornitura di opere in ferro in profilati pieni di qualsiasi tipo e dimensione, composto a semplice disegno geometrico, ecc... </t>
  </si>
  <si>
    <t>(45,00 x 1,20) x 25 Kg. a mq. = Kg. 1350,00</t>
  </si>
  <si>
    <r>
      <t xml:space="preserve">Cordolo muro di recinzione 45,00 x 0,40 x 0,30= </t>
    </r>
    <r>
      <rPr>
        <u val="single"/>
        <sz val="10"/>
        <rFont val="Times New Roman"/>
        <family val="1"/>
      </rPr>
      <t>mc. 5,40</t>
    </r>
  </si>
  <si>
    <t xml:space="preserve">Sommano mc. 24,34 </t>
  </si>
  <si>
    <t>Muro di recinzione m. 45,00 x 0,30 x 1,00= mc. 13,50</t>
  </si>
  <si>
    <t>Posa in opera di opere in ferro di cuui agli artt. 7.1.1 e 7.1.2 per cancelli, ringhiere, parapetti, ecc..</t>
  </si>
  <si>
    <t>45,00 x 1,20= mq.  54,00</t>
  </si>
  <si>
    <t>1.1.7.1</t>
  </si>
  <si>
    <t xml:space="preserve">Scavo a sezione obbligata eseguiti sulle sede stradali estenti in ambito urbano, con mezzo meccanico, ecc.                                                                  1) in terreni costituiti da limi, argille, sabbie, ghiaie, detriti e alluvioni anche contenenti elementi lapidei ecc.  </t>
  </si>
  <si>
    <t>Per cavidotto pubbl. illumin.: 0,50x,050x120=mc.30,00</t>
  </si>
  <si>
    <t>Compenso per rinterro o ricolmo degli scavi di agli art.</t>
  </si>
  <si>
    <t>Per cavidotto pubbl. illumin.: 0,50x,050x125=mc.31,25</t>
  </si>
  <si>
    <t>A.N. 1</t>
  </si>
  <si>
    <t>Conferimento a discarica di materiale di risulta proveniente dagli scavi.</t>
  </si>
  <si>
    <t xml:space="preserve">              mc.293,28</t>
  </si>
  <si>
    <t>Muratura in blocchetti di cemento pomice e malta bastarda retta a centinata a qualsiasi altezza o profondità, compresi ecc..</t>
  </si>
  <si>
    <t xml:space="preserve">Verniciatura di cancellate, ringhiere e simili con mano di minio di piombo e due mani di colore ad olio o smalto, </t>
  </si>
  <si>
    <t>Per esproprio area strad. 72,20x8=mq.577,60x €.30,00 = €.17.328,00 + spese registrazione = €.20.000,00</t>
  </si>
  <si>
    <t>Traversa Vignale dei Peri 7,50x32,00x0,30= mc. 72,00</t>
  </si>
  <si>
    <t>Traversa Vignale dei Peri 7,50x32,00x0,20= mc. 48,00</t>
  </si>
  <si>
    <t xml:space="preserve">sommano  mq/cm.7560,00  </t>
  </si>
  <si>
    <t xml:space="preserve"> Trav. Vignale dei Peri 7,50x32,00x7= mq/cm. 1680</t>
  </si>
  <si>
    <r>
      <t>Via da Denominare 140,00 x 6,00 x 7 =</t>
    </r>
    <r>
      <rPr>
        <u val="single"/>
        <sz val="10"/>
        <rFont val="Times New Roman"/>
        <family val="1"/>
      </rPr>
      <t xml:space="preserve"> mq/cm 5880</t>
    </r>
  </si>
  <si>
    <t>1.4.1.1</t>
  </si>
  <si>
    <t xml:space="preserve">Scarificazione a freddo di pavimentazione in conglomerato bituminoso eseguita ……                          1) in ambito urbano </t>
  </si>
  <si>
    <t>Sommano mc.408,00</t>
  </si>
  <si>
    <r>
      <t xml:space="preserve">via da denominare             140,00x8,00x0,30= </t>
    </r>
    <r>
      <rPr>
        <u val="single"/>
        <sz val="10"/>
        <rFont val="Times New Roman"/>
        <family val="1"/>
      </rPr>
      <t>mc. 336,00</t>
    </r>
  </si>
  <si>
    <t>Sommano mc. 272,00</t>
  </si>
  <si>
    <r>
      <t xml:space="preserve">Via da denominare  140,00 x 8,00 x 0,20= </t>
    </r>
    <r>
      <rPr>
        <u val="single"/>
        <sz val="10"/>
        <rFont val="Times New Roman"/>
        <family val="1"/>
      </rPr>
      <t>mc.    224,00</t>
    </r>
  </si>
  <si>
    <t>Trav. Vignale dei Peri 7,50x32,00x3= mq/cm. 720,00</t>
  </si>
  <si>
    <t>Via da Denominare 140,00 x 6,00 x 3 = mq/cm 2520,00</t>
  </si>
  <si>
    <t>1.4.1.2</t>
  </si>
  <si>
    <t xml:space="preserve">Scarificazione a freddo di pavimentazione in conglomerato bituminoso eseguita ……                          2) in ambito extraurbano </t>
  </si>
  <si>
    <t>Sommano mc. 408,00</t>
  </si>
  <si>
    <r>
      <t xml:space="preserve">via da denominare          140,00x8,00x0,30= </t>
    </r>
    <r>
      <rPr>
        <u val="single"/>
        <sz val="10"/>
        <rFont val="Times New Roman"/>
        <family val="1"/>
      </rPr>
      <t>mc. 336,00</t>
    </r>
  </si>
  <si>
    <t>Ex  S.S. 115:    400,00 x 7,50 =  mq. 3000,00</t>
  </si>
  <si>
    <t>6.1.5.1</t>
  </si>
  <si>
    <t xml:space="preserve">Conglomerato bituminoso per strato di usura confezionato a caldo in impianti idonei con granulati di appropriata granulometria ecc.1) per strade in ambito extraurbano                                              </t>
  </si>
  <si>
    <t>Ex  S.S. 115:   400,00 x 7,50 x 3= mq/cm. 9.000,00</t>
  </si>
  <si>
    <t xml:space="preserve">Conglomerato bituminoso per strato di usura confezionato a caldo in impianti idonei con granulati di appropriata granulometria ecc.  2) per strade in ambito urbano.                                             </t>
  </si>
  <si>
    <t>Fornitura e posa in opera entro scavo di cavidotto con marchio IMQ e CE costituito da tubo a doppia parete corrugato, ecc.. 4) diametro pari a mm.90        m.125,00</t>
  </si>
  <si>
    <t>Compenso per rinterro o ricolmo degli scavi di cui agli</t>
  </si>
  <si>
    <t xml:space="preserve">Scavo a sezione obbligata eseguito sulle sedi stradali estenti in ambito urbano, con mezzo meccanico, ecc.                                                                  1) in terreni costituiti da limi, argille, sabbie, ghiaie, detriti e alluvioni anche contenenti elementi lapidei ecc.  </t>
  </si>
  <si>
    <t xml:space="preserve">Scarifica strade  mq.3.000,00+3.925,00 x 0,03=mc.207,75 </t>
  </si>
  <si>
    <t>Sommano mc.615,75 x 3 km.= 1.847,25 mc/Km</t>
  </si>
  <si>
    <r>
      <t xml:space="preserve">Centro Urbano totale mq.10.215,10x3 = </t>
    </r>
    <r>
      <rPr>
        <u val="single"/>
        <sz val="10"/>
        <rFont val="Times New Roman"/>
        <family val="1"/>
      </rPr>
      <t>mq/cm 30.645,30</t>
    </r>
  </si>
  <si>
    <t xml:space="preserve">Sommano  mq/cm. 33.885,30 </t>
  </si>
  <si>
    <t>Totale mq. 3925,00</t>
  </si>
  <si>
    <t xml:space="preserve">ELENCO DELLE STRADE DA MANUTENZIONARE </t>
  </si>
  <si>
    <t>ATTRAVERSO LA POSA DI TAPPETINO DI USURA</t>
  </si>
  <si>
    <t>N°</t>
  </si>
  <si>
    <t>denominazione strada</t>
  </si>
  <si>
    <t>misura in ml</t>
  </si>
  <si>
    <t>totale mq</t>
  </si>
  <si>
    <t>totale mqx3cm</t>
  </si>
  <si>
    <t>costo mq</t>
  </si>
  <si>
    <t>tot. Costo €</t>
  </si>
  <si>
    <t>Via Maddalena da Via Maltese a Via Oddo</t>
  </si>
  <si>
    <t>50 x 4,90</t>
  </si>
  <si>
    <t>Vico di Via Arimondi</t>
  </si>
  <si>
    <t>30 x 3,20</t>
  </si>
  <si>
    <t>Via Canova da Via Manzoni a Sipione</t>
  </si>
  <si>
    <t>200 x 6,50</t>
  </si>
  <si>
    <t>Via Canova da Via Ronchi a Mazzini</t>
  </si>
  <si>
    <t>60 x 6,50</t>
  </si>
  <si>
    <t xml:space="preserve">Via S. D. Savio  </t>
  </si>
  <si>
    <t>100 x 3,00</t>
  </si>
  <si>
    <t>Via Oddo da Via Minghetti a V. Arangio</t>
  </si>
  <si>
    <t>35 x 5,00</t>
  </si>
  <si>
    <t>Via B. La Ciura da Via Galilei a Buon Pastore</t>
  </si>
  <si>
    <t>48 x 5,30</t>
  </si>
  <si>
    <t>Via Agrigento da Via Solferino a Noto</t>
  </si>
  <si>
    <t>130 x 3,00</t>
  </si>
  <si>
    <t>Via Cadorna da Via Maiorana a Ronchi</t>
  </si>
  <si>
    <t>33 x 5,50</t>
  </si>
  <si>
    <t>Via Malta da Via Maiorana a Ronchi</t>
  </si>
  <si>
    <t>33 x 2,50</t>
  </si>
  <si>
    <t>Ronco di Via Malta(dietro cinema)</t>
  </si>
  <si>
    <t>23 x 5,00</t>
  </si>
  <si>
    <t>Via Alighieri da Via Oddo a Ariosto</t>
  </si>
  <si>
    <t>200 x 2,20</t>
  </si>
  <si>
    <t>Via Alighieri da Via Evola a Libertà</t>
  </si>
  <si>
    <t>310 x 3,00</t>
  </si>
  <si>
    <t>Via Dei Mille da Via S. Angelo a Tobruk</t>
  </si>
  <si>
    <t>75 x 4,70</t>
  </si>
  <si>
    <t>Via Dei Mille da Via Tobruk a Goito</t>
  </si>
  <si>
    <t>70 x 5,90</t>
  </si>
  <si>
    <t>Via Bengasi da Via Alighieri a Galilei</t>
  </si>
  <si>
    <t>66 x 3,60</t>
  </si>
  <si>
    <t>Via Paternò da Via Trento a Rimembranza</t>
  </si>
  <si>
    <t>68 x 5,70</t>
  </si>
  <si>
    <t>TOTALI</t>
  </si>
  <si>
    <t>ATTRAVERSO LA SCARIFICA E LA POSA DI TAPPETINO DI USURA</t>
  </si>
  <si>
    <t>S.S. 115</t>
  </si>
  <si>
    <t>400 X 7,50</t>
  </si>
  <si>
    <t>Via Paternò da Galilei a Rapisardi</t>
  </si>
  <si>
    <t>180 x 3,80</t>
  </si>
  <si>
    <t>Via Bellini da Via Ferreri a Montebello</t>
  </si>
  <si>
    <t>85 x 5,60</t>
  </si>
  <si>
    <t>Via Risorgimento da Via Serbatoio a Sipione</t>
  </si>
  <si>
    <t>123 x 3,00</t>
  </si>
  <si>
    <t>135 x 6,00</t>
  </si>
  <si>
    <r>
      <t xml:space="preserve">Il Collaboratore: </t>
    </r>
    <r>
      <rPr>
        <sz val="12"/>
        <rFont val="Times New Roman"/>
        <family val="1"/>
      </rPr>
      <t>Sig. Ignaccolo Giuseppe</t>
    </r>
  </si>
  <si>
    <t>Via Bellini da Via Rimembranza a Trento</t>
  </si>
  <si>
    <t>55 x 6,00</t>
  </si>
  <si>
    <t>Via G.Meli da Via Sipione ad Ispica</t>
  </si>
  <si>
    <t>37 x 2,00</t>
  </si>
  <si>
    <t>Via Ferreri da Via Sipione ad Ispica</t>
  </si>
  <si>
    <t>Viale Libertà e Viale della Pace</t>
  </si>
  <si>
    <t>300 x 3,00</t>
  </si>
  <si>
    <t>Via Emmolo da vico Cancellieri a Gallo</t>
  </si>
  <si>
    <t>52 x 4,00</t>
  </si>
  <si>
    <t>Via Savasta (c/da Vignale dei Peri)</t>
  </si>
  <si>
    <t>Strade a discrezione della D.L.</t>
  </si>
  <si>
    <t>costo manodopera</t>
  </si>
  <si>
    <t>incidenza %</t>
  </si>
  <si>
    <t>INCIDENZA MANODOPERA</t>
  </si>
  <si>
    <t>Kg 16 x 5 = Kg. 80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</si>
</sst>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,##0.00"/>
    <numFmt numFmtId="188" formatCode="[$-410]dddd\ d\ mmmm\ yyyy"/>
    <numFmt numFmtId="189" formatCode="0.000"/>
    <numFmt numFmtId="190" formatCode="&quot;€&quot;\ #,##0.00"/>
    <numFmt numFmtId="191" formatCode="0.0000"/>
    <numFmt numFmtId="192" formatCode="0.0000%"/>
    <numFmt numFmtId="193" formatCode="0.0%"/>
  </numFmts>
  <fonts count="50">
    <font>
      <sz val="10"/>
      <name val="Arial"/>
      <family val="0"/>
    </font>
    <font>
      <b/>
      <u val="single"/>
      <sz val="10"/>
      <name val="Arial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u val="single"/>
      <sz val="10"/>
      <name val="Times New Roman"/>
      <family val="1"/>
    </font>
    <font>
      <sz val="12"/>
      <name val="Arial"/>
      <family val="0"/>
    </font>
    <font>
      <sz val="16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21" fontId="0" fillId="0" borderId="0" xfId="0" applyNumberFormat="1" applyAlignment="1">
      <alignment horizontal="center" vertical="top" wrapText="1"/>
    </xf>
    <xf numFmtId="187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/>
    </xf>
    <xf numFmtId="21" fontId="0" fillId="0" borderId="0" xfId="0" applyNumberForma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justify" vertical="top" wrapText="1"/>
    </xf>
    <xf numFmtId="187" fontId="0" fillId="0" borderId="12" xfId="0" applyNumberFormat="1" applyBorder="1" applyAlignment="1">
      <alignment horizontal="center"/>
    </xf>
    <xf numFmtId="187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187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0" xfId="0" applyFill="1" applyBorder="1" applyAlignment="1">
      <alignment horizontal="center"/>
    </xf>
    <xf numFmtId="187" fontId="0" fillId="0" borderId="15" xfId="0" applyNumberFormat="1" applyBorder="1" applyAlignment="1">
      <alignment/>
    </xf>
    <xf numFmtId="187" fontId="0" fillId="0" borderId="12" xfId="0" applyNumberFormat="1" applyBorder="1" applyAlignment="1">
      <alignment/>
    </xf>
    <xf numFmtId="0" fontId="0" fillId="0" borderId="16" xfId="0" applyBorder="1" applyAlignment="1">
      <alignment horizontal="center" vertical="top" wrapText="1"/>
    </xf>
    <xf numFmtId="21" fontId="0" fillId="0" borderId="12" xfId="0" applyNumberForma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187" fontId="0" fillId="0" borderId="0" xfId="0" applyNumberFormat="1" applyBorder="1" applyAlignment="1">
      <alignment/>
    </xf>
    <xf numFmtId="187" fontId="0" fillId="0" borderId="0" xfId="0" applyNumberFormat="1" applyAlignment="1">
      <alignment/>
    </xf>
    <xf numFmtId="0" fontId="4" fillId="0" borderId="0" xfId="0" applyFont="1" applyAlignment="1">
      <alignment horizontal="justify" vertical="top" wrapText="1"/>
    </xf>
    <xf numFmtId="187" fontId="5" fillId="0" borderId="0" xfId="0" applyNumberFormat="1" applyFont="1" applyBorder="1" applyAlignment="1">
      <alignment/>
    </xf>
    <xf numFmtId="0" fontId="6" fillId="0" borderId="0" xfId="0" applyFont="1" applyAlignment="1">
      <alignment horizontal="justify" vertical="top" wrapText="1"/>
    </xf>
    <xf numFmtId="0" fontId="7" fillId="0" borderId="0" xfId="0" applyFont="1" applyAlignment="1">
      <alignment/>
    </xf>
    <xf numFmtId="20" fontId="0" fillId="0" borderId="0" xfId="0" applyNumberFormat="1" applyAlignment="1">
      <alignment horizontal="center" vertical="top" wrapText="1"/>
    </xf>
    <xf numFmtId="0" fontId="2" fillId="0" borderId="12" xfId="0" applyFont="1" applyBorder="1" applyAlignment="1">
      <alignment horizontal="right" vertical="top"/>
    </xf>
    <xf numFmtId="2" fontId="0" fillId="0" borderId="0" xfId="0" applyNumberFormat="1" applyBorder="1" applyAlignment="1">
      <alignment horizontal="center"/>
    </xf>
    <xf numFmtId="21" fontId="0" fillId="0" borderId="17" xfId="0" applyNumberForma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/>
    </xf>
    <xf numFmtId="2" fontId="0" fillId="0" borderId="17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21" fontId="0" fillId="0" borderId="13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justify" vertical="top" wrapText="1"/>
    </xf>
    <xf numFmtId="0" fontId="0" fillId="0" borderId="16" xfId="0" applyBorder="1" applyAlignment="1">
      <alignment horizontal="center"/>
    </xf>
    <xf numFmtId="21" fontId="0" fillId="0" borderId="15" xfId="0" applyNumberForma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187" fontId="0" fillId="0" borderId="11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187" fontId="5" fillId="0" borderId="0" xfId="0" applyNumberFormat="1" applyFont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top"/>
    </xf>
    <xf numFmtId="20" fontId="0" fillId="0" borderId="17" xfId="0" applyNumberForma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 wrapText="1"/>
    </xf>
    <xf numFmtId="187" fontId="0" fillId="0" borderId="17" xfId="0" applyNumberFormat="1" applyBorder="1" applyAlignment="1">
      <alignment horizontal="center"/>
    </xf>
    <xf numFmtId="187" fontId="0" fillId="0" borderId="11" xfId="0" applyNumberFormat="1" applyBorder="1" applyAlignment="1">
      <alignment horizontal="center"/>
    </xf>
    <xf numFmtId="21" fontId="0" fillId="0" borderId="19" xfId="0" applyNumberForma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 vertical="top" wrapText="1"/>
    </xf>
    <xf numFmtId="20" fontId="0" fillId="0" borderId="12" xfId="0" applyNumberForma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21" fontId="0" fillId="0" borderId="16" xfId="0" applyNumberFormat="1" applyBorder="1" applyAlignment="1">
      <alignment horizontal="center" vertical="top" wrapText="1"/>
    </xf>
    <xf numFmtId="2" fontId="0" fillId="0" borderId="13" xfId="0" applyNumberFormat="1" applyBorder="1" applyAlignment="1">
      <alignment horizontal="center"/>
    </xf>
    <xf numFmtId="187" fontId="5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187" fontId="5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7" fontId="5" fillId="0" borderId="21" xfId="0" applyNumberFormat="1" applyFont="1" applyBorder="1" applyAlignment="1">
      <alignment/>
    </xf>
    <xf numFmtId="0" fontId="0" fillId="0" borderId="13" xfId="0" applyBorder="1" applyAlignment="1">
      <alignment/>
    </xf>
    <xf numFmtId="187" fontId="7" fillId="0" borderId="12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2" fillId="0" borderId="13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21" fontId="0" fillId="0" borderId="17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/>
    </xf>
    <xf numFmtId="187" fontId="0" fillId="0" borderId="17" xfId="0" applyNumberFormat="1" applyFont="1" applyBorder="1" applyAlignment="1">
      <alignment horizontal="center"/>
    </xf>
    <xf numFmtId="187" fontId="0" fillId="0" borderId="13" xfId="0" applyNumberFormat="1" applyFont="1" applyBorder="1" applyAlignment="1">
      <alignment/>
    </xf>
    <xf numFmtId="2" fontId="0" fillId="0" borderId="16" xfId="0" applyNumberFormat="1" applyBorder="1" applyAlignment="1">
      <alignment horizontal="center"/>
    </xf>
    <xf numFmtId="187" fontId="0" fillId="0" borderId="16" xfId="0" applyNumberFormat="1" applyBorder="1" applyAlignment="1">
      <alignment horizontal="center"/>
    </xf>
    <xf numFmtId="0" fontId="0" fillId="0" borderId="22" xfId="0" applyBorder="1" applyAlignment="1">
      <alignment horizontal="center" vertical="top" wrapText="1"/>
    </xf>
    <xf numFmtId="21" fontId="0" fillId="0" borderId="22" xfId="0" applyNumberFormat="1" applyBorder="1" applyAlignment="1">
      <alignment horizontal="center" vertical="top" wrapText="1"/>
    </xf>
    <xf numFmtId="0" fontId="2" fillId="0" borderId="22" xfId="0" applyFont="1" applyBorder="1" applyAlignment="1">
      <alignment horizontal="right" vertical="top"/>
    </xf>
    <xf numFmtId="2" fontId="0" fillId="0" borderId="22" xfId="0" applyNumberFormat="1" applyBorder="1" applyAlignment="1">
      <alignment horizontal="center"/>
    </xf>
    <xf numFmtId="187" fontId="0" fillId="0" borderId="2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87" fontId="7" fillId="0" borderId="23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187" fontId="5" fillId="0" borderId="19" xfId="0" applyNumberFormat="1" applyFont="1" applyBorder="1" applyAlignment="1">
      <alignment/>
    </xf>
    <xf numFmtId="0" fontId="2" fillId="0" borderId="19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21" fontId="0" fillId="0" borderId="11" xfId="0" applyNumberForma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/>
    </xf>
    <xf numFmtId="20" fontId="0" fillId="0" borderId="0" xfId="0" applyNumberFormat="1" applyBorder="1" applyAlignment="1">
      <alignment horizontal="center" vertical="top" wrapText="1"/>
    </xf>
    <xf numFmtId="187" fontId="5" fillId="0" borderId="15" xfId="0" applyNumberFormat="1" applyFont="1" applyBorder="1" applyAlignment="1">
      <alignment/>
    </xf>
    <xf numFmtId="0" fontId="2" fillId="0" borderId="13" xfId="0" applyFont="1" applyBorder="1" applyAlignment="1">
      <alignment horizontal="justify" vertical="top" wrapText="1"/>
    </xf>
    <xf numFmtId="2" fontId="0" fillId="0" borderId="11" xfId="0" applyNumberFormat="1" applyBorder="1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right" vertical="top" wrapText="1"/>
    </xf>
    <xf numFmtId="18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187" fontId="0" fillId="0" borderId="14" xfId="0" applyNumberFormat="1" applyBorder="1" applyAlignment="1">
      <alignment/>
    </xf>
    <xf numFmtId="0" fontId="8" fillId="0" borderId="15" xfId="0" applyFont="1" applyBorder="1" applyAlignment="1">
      <alignment horizontal="justify" vertical="top"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21" fontId="0" fillId="0" borderId="10" xfId="0" applyNumberForma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2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8" fillId="0" borderId="10" xfId="0" applyFont="1" applyBorder="1" applyAlignment="1">
      <alignment horizontal="justify" vertical="top" wrapText="1"/>
    </xf>
    <xf numFmtId="20" fontId="0" fillId="0" borderId="10" xfId="0" applyNumberForma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187" fontId="0" fillId="0" borderId="10" xfId="0" applyNumberFormat="1" applyFont="1" applyBorder="1" applyAlignment="1">
      <alignment horizontal="center"/>
    </xf>
    <xf numFmtId="187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vertical="top"/>
    </xf>
    <xf numFmtId="9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>
      <alignment/>
    </xf>
    <xf numFmtId="10" fontId="11" fillId="0" borderId="10" xfId="0" applyNumberFormat="1" applyFont="1" applyBorder="1" applyAlignment="1" applyProtection="1">
      <alignment/>
      <protection locked="0"/>
    </xf>
    <xf numFmtId="190" fontId="11" fillId="0" borderId="10" xfId="0" applyNumberFormat="1" applyFont="1" applyBorder="1" applyAlignment="1">
      <alignment/>
    </xf>
    <xf numFmtId="187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zoomScalePageLayoutView="0" workbookViewId="0" topLeftCell="A96">
      <selection activeCell="C96" sqref="C96"/>
    </sheetView>
  </sheetViews>
  <sheetFormatPr defaultColWidth="9.140625" defaultRowHeight="12.75"/>
  <cols>
    <col min="1" max="1" width="4.7109375" style="0" customWidth="1"/>
    <col min="2" max="2" width="9.28125" style="0" customWidth="1"/>
    <col min="3" max="3" width="42.57421875" style="0" customWidth="1"/>
    <col min="4" max="4" width="11.8515625" style="0" customWidth="1"/>
    <col min="5" max="5" width="11.7109375" style="0" customWidth="1"/>
    <col min="6" max="6" width="12.140625" style="0" customWidth="1"/>
  </cols>
  <sheetData>
    <row r="1" spans="1:6" ht="12.75">
      <c r="A1" s="2" t="s">
        <v>0</v>
      </c>
      <c r="B1" s="46" t="s">
        <v>1</v>
      </c>
      <c r="C1" s="2" t="s">
        <v>2</v>
      </c>
      <c r="D1" s="2" t="s">
        <v>4</v>
      </c>
      <c r="E1" s="2" t="s">
        <v>5</v>
      </c>
      <c r="F1" s="22" t="s">
        <v>6</v>
      </c>
    </row>
    <row r="2" spans="1:6" ht="12.75">
      <c r="A2" s="8"/>
      <c r="C2" s="14"/>
      <c r="D2" s="8"/>
      <c r="E2" s="12"/>
      <c r="F2" s="9"/>
    </row>
    <row r="3" spans="1:6" ht="54" customHeight="1">
      <c r="A3" s="10">
        <v>1</v>
      </c>
      <c r="B3" s="26" t="s">
        <v>24</v>
      </c>
      <c r="C3" s="15" t="s">
        <v>25</v>
      </c>
      <c r="D3" s="21"/>
      <c r="E3" s="9"/>
      <c r="F3" s="9"/>
    </row>
    <row r="4" spans="1:6" ht="15.75" customHeight="1">
      <c r="A4" s="10"/>
      <c r="B4" s="26"/>
      <c r="C4" s="103" t="s">
        <v>76</v>
      </c>
      <c r="D4" s="71"/>
      <c r="E4" s="9"/>
      <c r="F4" s="9"/>
    </row>
    <row r="5" spans="1:6" ht="15.75" customHeight="1">
      <c r="A5" s="11"/>
      <c r="B5" s="41"/>
      <c r="C5" s="93" t="s">
        <v>67</v>
      </c>
      <c r="D5" s="39">
        <v>293.28</v>
      </c>
      <c r="E5" s="17">
        <v>5.37</v>
      </c>
      <c r="F5" s="40">
        <f>D5*E5</f>
        <v>1574.9135999999999</v>
      </c>
    </row>
    <row r="6" spans="1:6" ht="15.75" customHeight="1">
      <c r="A6" s="10"/>
      <c r="B6" s="97"/>
      <c r="C6" s="105"/>
      <c r="D6" s="36"/>
      <c r="E6" s="16"/>
      <c r="F6" s="23"/>
    </row>
    <row r="7" spans="1:6" ht="54" customHeight="1">
      <c r="A7" s="10">
        <v>2</v>
      </c>
      <c r="B7" s="26" t="s">
        <v>97</v>
      </c>
      <c r="C7" s="15" t="s">
        <v>132</v>
      </c>
      <c r="D7" s="21"/>
      <c r="E7" s="9"/>
      <c r="F7" s="9"/>
    </row>
    <row r="8" spans="1:6" ht="15.75" customHeight="1">
      <c r="A8" s="11"/>
      <c r="B8" s="41"/>
      <c r="C8" s="106" t="s">
        <v>99</v>
      </c>
      <c r="D8" s="39">
        <v>30</v>
      </c>
      <c r="E8" s="17">
        <v>7.73</v>
      </c>
      <c r="F8" s="40">
        <f>D8*E8</f>
        <v>231.9</v>
      </c>
    </row>
    <row r="9" spans="1:6" ht="13.5" customHeight="1">
      <c r="A9" s="10"/>
      <c r="B9" s="97"/>
      <c r="C9" s="103"/>
      <c r="D9" s="36"/>
      <c r="E9" s="16"/>
      <c r="F9" s="23"/>
    </row>
    <row r="10" spans="1:6" ht="15.75" customHeight="1">
      <c r="A10" s="10">
        <v>3</v>
      </c>
      <c r="B10" s="26">
        <v>0.043101851851851856</v>
      </c>
      <c r="C10" s="15" t="s">
        <v>100</v>
      </c>
      <c r="D10" s="21"/>
      <c r="E10" s="9"/>
      <c r="F10" s="9"/>
    </row>
    <row r="11" spans="1:6" ht="15.75" customHeight="1">
      <c r="A11" s="11"/>
      <c r="B11" s="41"/>
      <c r="C11" s="106" t="s">
        <v>99</v>
      </c>
      <c r="D11" s="39">
        <v>30</v>
      </c>
      <c r="E11" s="17">
        <v>1.77</v>
      </c>
      <c r="F11" s="40">
        <f>D11*E11</f>
        <v>53.1</v>
      </c>
    </row>
    <row r="12" spans="1:6" ht="12.75">
      <c r="A12" s="10"/>
      <c r="B12" s="13"/>
      <c r="C12" s="15"/>
      <c r="D12" s="21"/>
      <c r="E12" s="9"/>
      <c r="F12" s="21"/>
    </row>
    <row r="13" spans="1:6" ht="41.25" customHeight="1">
      <c r="A13" s="10">
        <v>4</v>
      </c>
      <c r="B13" s="6" t="s">
        <v>26</v>
      </c>
      <c r="C13" s="43" t="s">
        <v>27</v>
      </c>
      <c r="D13" s="75"/>
      <c r="E13" s="16"/>
      <c r="F13" s="24"/>
    </row>
    <row r="14" spans="1:6" ht="14.25" customHeight="1">
      <c r="A14" s="10"/>
      <c r="B14" s="6"/>
      <c r="C14" s="43" t="s">
        <v>77</v>
      </c>
      <c r="D14" s="44"/>
      <c r="E14" s="16"/>
      <c r="F14" s="24"/>
    </row>
    <row r="15" spans="1:6" ht="12.75">
      <c r="A15" s="10"/>
      <c r="B15" s="26"/>
      <c r="C15" s="52" t="s">
        <v>68</v>
      </c>
      <c r="D15" s="48"/>
      <c r="E15" s="16"/>
      <c r="F15" s="24"/>
    </row>
    <row r="16" spans="1:6" ht="16.5" customHeight="1">
      <c r="A16" s="11"/>
      <c r="B16" s="41"/>
      <c r="C16" s="54" t="s">
        <v>78</v>
      </c>
      <c r="D16" s="39">
        <v>897.12</v>
      </c>
      <c r="E16" s="17">
        <v>0.53</v>
      </c>
      <c r="F16" s="40">
        <f>D16*E16</f>
        <v>475.47360000000003</v>
      </c>
    </row>
    <row r="17" spans="1:6" ht="12.75">
      <c r="A17" s="10"/>
      <c r="B17" s="13"/>
      <c r="C17" s="15"/>
      <c r="D17" s="3"/>
      <c r="E17" s="16"/>
      <c r="F17" s="9"/>
    </row>
    <row r="18" spans="1:6" ht="25.5" customHeight="1">
      <c r="A18" s="10">
        <v>5</v>
      </c>
      <c r="B18" s="6">
        <v>0.0437962962962963</v>
      </c>
      <c r="C18" s="15" t="s">
        <v>66</v>
      </c>
      <c r="D18" s="1"/>
      <c r="E18" s="16"/>
      <c r="F18" s="23"/>
    </row>
    <row r="19" spans="1:6" ht="12.75">
      <c r="A19" s="11"/>
      <c r="B19" s="53"/>
      <c r="C19" s="76" t="s">
        <v>69</v>
      </c>
      <c r="D19" s="67">
        <v>5.76</v>
      </c>
      <c r="E19" s="55">
        <v>16.2</v>
      </c>
      <c r="F19" s="40">
        <f>D19*E19</f>
        <v>93.312</v>
      </c>
    </row>
    <row r="20" spans="1:6" ht="13.5" customHeight="1">
      <c r="A20" s="10"/>
      <c r="B20" s="99"/>
      <c r="C20" s="65"/>
      <c r="D20" s="48"/>
      <c r="E20" s="56"/>
      <c r="F20" s="23"/>
    </row>
    <row r="21" spans="1:6" ht="41.25" customHeight="1">
      <c r="A21" s="10">
        <v>6</v>
      </c>
      <c r="B21" s="26">
        <v>0.08405092592592593</v>
      </c>
      <c r="C21" s="15" t="s">
        <v>105</v>
      </c>
      <c r="D21" s="48"/>
      <c r="E21" s="16"/>
      <c r="F21" s="23"/>
    </row>
    <row r="22" spans="1:6" ht="13.5" customHeight="1">
      <c r="A22" s="11"/>
      <c r="B22" s="53"/>
      <c r="C22" s="104" t="s">
        <v>94</v>
      </c>
      <c r="D22" s="67">
        <v>13.5</v>
      </c>
      <c r="E22" s="55">
        <v>176.4</v>
      </c>
      <c r="F22" s="40">
        <f>D22*E22</f>
        <v>2381.4</v>
      </c>
    </row>
    <row r="23" spans="1:6" ht="13.5" customHeight="1">
      <c r="A23" s="10"/>
      <c r="B23" s="99"/>
      <c r="C23" s="65"/>
      <c r="D23" s="48"/>
      <c r="E23" s="56"/>
      <c r="F23" s="23"/>
    </row>
    <row r="24" spans="1:6" ht="51.75" customHeight="1">
      <c r="A24" s="10">
        <v>7</v>
      </c>
      <c r="B24" s="60" t="s">
        <v>14</v>
      </c>
      <c r="C24" s="15" t="s">
        <v>17</v>
      </c>
      <c r="D24" s="1"/>
      <c r="E24" s="16"/>
      <c r="F24" s="23"/>
    </row>
    <row r="25" spans="1:6" ht="13.5" customHeight="1">
      <c r="A25" s="10"/>
      <c r="B25" s="34"/>
      <c r="C25" s="52" t="s">
        <v>70</v>
      </c>
      <c r="D25" s="1"/>
      <c r="E25" s="16"/>
      <c r="F25" s="23"/>
    </row>
    <row r="26" spans="1:6" ht="13.5" customHeight="1">
      <c r="A26" s="10"/>
      <c r="B26" s="34"/>
      <c r="C26" s="35" t="s">
        <v>89</v>
      </c>
      <c r="D26" s="1"/>
      <c r="E26" s="16"/>
      <c r="F26" s="23"/>
    </row>
    <row r="27" spans="1:6" ht="13.5" customHeight="1">
      <c r="A27" s="10"/>
      <c r="B27" s="34"/>
      <c r="C27" s="35" t="s">
        <v>92</v>
      </c>
      <c r="D27" s="27"/>
      <c r="E27" s="16"/>
      <c r="F27" s="23"/>
    </row>
    <row r="28" spans="1:6" ht="13.5" customHeight="1">
      <c r="A28" s="11"/>
      <c r="B28" s="53"/>
      <c r="C28" s="54" t="s">
        <v>93</v>
      </c>
      <c r="D28" s="67">
        <v>24.34</v>
      </c>
      <c r="E28" s="55">
        <v>110.4</v>
      </c>
      <c r="F28" s="40">
        <f>D28*E28</f>
        <v>2687.136</v>
      </c>
    </row>
    <row r="29" spans="1:6" ht="12.75">
      <c r="A29" s="10"/>
      <c r="B29" s="13"/>
      <c r="C29" s="77"/>
      <c r="D29" s="58"/>
      <c r="E29" s="56"/>
      <c r="F29" s="23"/>
    </row>
    <row r="30" spans="1:6" ht="53.25" customHeight="1">
      <c r="A30" s="10">
        <v>8</v>
      </c>
      <c r="B30" s="26" t="s">
        <v>30</v>
      </c>
      <c r="C30" s="15" t="s">
        <v>23</v>
      </c>
      <c r="D30" s="27"/>
      <c r="E30" s="16"/>
      <c r="F30" s="23"/>
    </row>
    <row r="31" spans="1:6" ht="14.25" customHeight="1">
      <c r="A31" s="10"/>
      <c r="B31" s="13"/>
      <c r="C31" s="65" t="s">
        <v>79</v>
      </c>
      <c r="D31" s="27"/>
      <c r="E31" s="16"/>
      <c r="F31" s="23"/>
    </row>
    <row r="32" spans="1:6" ht="15.75" customHeight="1">
      <c r="A32" s="10"/>
      <c r="B32" s="13" t="s">
        <v>20</v>
      </c>
      <c r="C32" s="65" t="s">
        <v>80</v>
      </c>
      <c r="D32" s="27"/>
      <c r="E32" s="16"/>
      <c r="F32" s="23"/>
    </row>
    <row r="33" spans="1:6" ht="12.75">
      <c r="A33" s="78"/>
      <c r="B33" s="79"/>
      <c r="C33" s="38" t="s">
        <v>81</v>
      </c>
      <c r="D33" s="67">
        <v>195.52</v>
      </c>
      <c r="E33" s="81">
        <v>26.7</v>
      </c>
      <c r="F33" s="82">
        <f>D33*E33</f>
        <v>5220.384</v>
      </c>
    </row>
    <row r="34" spans="1:6" ht="12.75">
      <c r="A34" s="10"/>
      <c r="B34" s="6"/>
      <c r="C34" s="80"/>
      <c r="D34" s="58"/>
      <c r="E34" s="56"/>
      <c r="F34" s="47"/>
    </row>
    <row r="35" spans="1:6" ht="40.5" customHeight="1">
      <c r="A35" s="10">
        <v>9</v>
      </c>
      <c r="B35" s="6" t="s">
        <v>32</v>
      </c>
      <c r="C35" s="15" t="s">
        <v>21</v>
      </c>
      <c r="D35" s="1"/>
      <c r="E35" s="16"/>
      <c r="F35" s="9"/>
    </row>
    <row r="36" spans="1:6" ht="15" customHeight="1">
      <c r="A36" s="10"/>
      <c r="B36" s="6"/>
      <c r="C36" s="65" t="s">
        <v>82</v>
      </c>
      <c r="D36" s="1"/>
      <c r="E36" s="16"/>
      <c r="F36" s="9"/>
    </row>
    <row r="37" spans="1:6" ht="15" customHeight="1">
      <c r="A37" s="10"/>
      <c r="B37" s="6"/>
      <c r="C37" s="65" t="s">
        <v>71</v>
      </c>
      <c r="D37" s="1"/>
      <c r="E37" s="16"/>
      <c r="F37" s="9"/>
    </row>
    <row r="38" spans="1:6" ht="12.75">
      <c r="A38" s="11"/>
      <c r="B38" s="37"/>
      <c r="C38" s="38" t="s">
        <v>83</v>
      </c>
      <c r="D38" s="39">
        <v>5482.4</v>
      </c>
      <c r="E38" s="17">
        <v>1.45</v>
      </c>
      <c r="F38" s="40">
        <f>D38*E38</f>
        <v>7949.48</v>
      </c>
    </row>
    <row r="39" spans="1:6" ht="12.75">
      <c r="A39" s="27"/>
      <c r="B39" s="3"/>
      <c r="C39" s="27"/>
      <c r="D39" s="27"/>
      <c r="E39" s="42"/>
      <c r="F39" s="49"/>
    </row>
    <row r="40" spans="1:6" ht="40.5" customHeight="1">
      <c r="A40" s="10">
        <v>10</v>
      </c>
      <c r="B40" s="6" t="s">
        <v>33</v>
      </c>
      <c r="C40" s="15" t="s">
        <v>22</v>
      </c>
      <c r="D40" s="1"/>
      <c r="E40" s="16"/>
      <c r="F40" s="9"/>
    </row>
    <row r="41" spans="1:6" ht="14.25" customHeight="1">
      <c r="A41" s="10"/>
      <c r="B41" s="6"/>
      <c r="C41" s="65" t="s">
        <v>84</v>
      </c>
      <c r="D41" s="1"/>
      <c r="E41" s="16"/>
      <c r="F41" s="9"/>
    </row>
    <row r="42" spans="1:6" ht="15" customHeight="1">
      <c r="A42" s="10"/>
      <c r="B42" s="6"/>
      <c r="C42" s="65" t="s">
        <v>72</v>
      </c>
      <c r="D42" s="1"/>
      <c r="E42" s="16"/>
      <c r="F42" s="9"/>
    </row>
    <row r="43" spans="1:6" ht="12.75">
      <c r="A43" s="11"/>
      <c r="B43" s="37"/>
      <c r="C43" s="38" t="s">
        <v>85</v>
      </c>
      <c r="D43" s="39">
        <v>2349.6</v>
      </c>
      <c r="E43" s="17">
        <v>1.73</v>
      </c>
      <c r="F43" s="40">
        <f>D43*E43</f>
        <v>4064.808</v>
      </c>
    </row>
    <row r="44" spans="1:6" ht="12.75">
      <c r="A44" s="58"/>
      <c r="B44" s="62"/>
      <c r="C44" s="58"/>
      <c r="D44" s="58"/>
      <c r="E44" s="58"/>
      <c r="F44" s="63"/>
    </row>
    <row r="45" spans="1:6" ht="39" customHeight="1">
      <c r="A45" s="25">
        <v>11</v>
      </c>
      <c r="B45" s="66" t="s">
        <v>34</v>
      </c>
      <c r="C45" s="43" t="s">
        <v>35</v>
      </c>
      <c r="D45" s="83"/>
      <c r="E45" s="84"/>
      <c r="F45" s="24"/>
    </row>
    <row r="46" spans="1:6" ht="14.25" customHeight="1">
      <c r="A46" s="10"/>
      <c r="B46" s="13"/>
      <c r="C46" s="65" t="s">
        <v>86</v>
      </c>
      <c r="D46" s="36"/>
      <c r="E46" s="84"/>
      <c r="F46" s="24"/>
    </row>
    <row r="47" spans="1:6" ht="14.25" customHeight="1">
      <c r="A47" s="10"/>
      <c r="B47" s="13"/>
      <c r="C47" s="65" t="s">
        <v>73</v>
      </c>
      <c r="D47" s="36"/>
      <c r="E47" s="84"/>
      <c r="F47" s="24"/>
    </row>
    <row r="48" spans="1:6" ht="15.75" customHeight="1">
      <c r="A48" s="11"/>
      <c r="B48" s="37"/>
      <c r="C48" s="38" t="s">
        <v>87</v>
      </c>
      <c r="D48" s="39">
        <v>132.58</v>
      </c>
      <c r="E48" s="17">
        <v>31.9</v>
      </c>
      <c r="F48" s="40">
        <f>D48*E48</f>
        <v>4229.302000000001</v>
      </c>
    </row>
    <row r="49" spans="1:6" ht="12.75">
      <c r="A49" s="58"/>
      <c r="B49" s="58"/>
      <c r="C49" s="58"/>
      <c r="D49" s="58"/>
      <c r="E49" s="58"/>
      <c r="F49" s="63"/>
    </row>
    <row r="50" spans="1:6" ht="52.5" customHeight="1">
      <c r="A50" s="10">
        <v>12</v>
      </c>
      <c r="B50" s="26" t="s">
        <v>64</v>
      </c>
      <c r="C50" s="15" t="s">
        <v>65</v>
      </c>
      <c r="D50" s="27"/>
      <c r="E50" s="16"/>
      <c r="F50" s="9"/>
    </row>
    <row r="51" spans="1:6" ht="15" customHeight="1">
      <c r="A51" s="11"/>
      <c r="B51" s="57"/>
      <c r="C51" s="54" t="s">
        <v>88</v>
      </c>
      <c r="D51" s="39">
        <v>193</v>
      </c>
      <c r="E51" s="17">
        <v>33.7</v>
      </c>
      <c r="F51" s="40">
        <f>D51*E51</f>
        <v>6504.1</v>
      </c>
    </row>
    <row r="52" spans="1:6" ht="15" customHeight="1">
      <c r="A52" s="10"/>
      <c r="B52" s="45"/>
      <c r="C52" s="65"/>
      <c r="D52" s="36"/>
      <c r="E52" s="16"/>
      <c r="F52" s="24"/>
    </row>
    <row r="53" spans="1:6" ht="39" customHeight="1">
      <c r="A53" s="10">
        <v>13</v>
      </c>
      <c r="B53" s="26">
        <v>0.29238425925925926</v>
      </c>
      <c r="C53" s="15" t="s">
        <v>90</v>
      </c>
      <c r="D53" s="27"/>
      <c r="E53" s="16"/>
      <c r="F53" s="9"/>
    </row>
    <row r="54" spans="1:6" ht="15" customHeight="1">
      <c r="A54" s="11"/>
      <c r="B54" s="57"/>
      <c r="C54" s="54" t="s">
        <v>91</v>
      </c>
      <c r="D54" s="39">
        <v>1350</v>
      </c>
      <c r="E54" s="17">
        <v>2.88</v>
      </c>
      <c r="F54" s="40">
        <f>D54*E54</f>
        <v>3888</v>
      </c>
    </row>
    <row r="55" spans="1:6" ht="15" customHeight="1">
      <c r="A55" s="10"/>
      <c r="B55" s="45"/>
      <c r="C55" s="65"/>
      <c r="D55" s="36"/>
      <c r="E55" s="16"/>
      <c r="F55" s="24"/>
    </row>
    <row r="56" spans="1:6" ht="27" customHeight="1">
      <c r="A56" s="10">
        <v>14</v>
      </c>
      <c r="B56" s="26">
        <v>0.29239583333333335</v>
      </c>
      <c r="C56" s="15" t="s">
        <v>95</v>
      </c>
      <c r="D56" s="27"/>
      <c r="E56" s="16"/>
      <c r="F56" s="9"/>
    </row>
    <row r="57" spans="1:6" ht="15" customHeight="1">
      <c r="A57" s="11"/>
      <c r="B57" s="57"/>
      <c r="C57" s="54" t="s">
        <v>91</v>
      </c>
      <c r="D57" s="39">
        <v>1350</v>
      </c>
      <c r="E57" s="17">
        <v>2.3</v>
      </c>
      <c r="F57" s="40">
        <f>D57*E57</f>
        <v>3104.9999999999995</v>
      </c>
    </row>
    <row r="58" spans="1:6" ht="15" customHeight="1">
      <c r="A58" s="10"/>
      <c r="B58" s="45"/>
      <c r="C58" s="65"/>
      <c r="D58" s="36"/>
      <c r="E58" s="16"/>
      <c r="F58" s="24"/>
    </row>
    <row r="59" spans="1:6" ht="27" customHeight="1">
      <c r="A59" s="10">
        <v>15</v>
      </c>
      <c r="B59" s="26">
        <v>0.4597222222222222</v>
      </c>
      <c r="C59" s="15" t="s">
        <v>106</v>
      </c>
      <c r="D59" s="27"/>
      <c r="E59" s="16"/>
      <c r="F59" s="9"/>
    </row>
    <row r="60" spans="1:6" ht="15" customHeight="1">
      <c r="A60" s="11"/>
      <c r="B60" s="57"/>
      <c r="C60" s="54" t="s">
        <v>96</v>
      </c>
      <c r="D60" s="39">
        <v>54</v>
      </c>
      <c r="E60" s="17">
        <v>19.8</v>
      </c>
      <c r="F60" s="40">
        <f>D60*E60</f>
        <v>1069.2</v>
      </c>
    </row>
    <row r="61" spans="1:6" ht="12.75">
      <c r="A61" s="8"/>
      <c r="B61" s="8"/>
      <c r="C61" s="8"/>
      <c r="D61" s="8"/>
      <c r="E61" s="8"/>
      <c r="F61" s="8"/>
    </row>
    <row r="62" spans="1:6" ht="54" customHeight="1">
      <c r="A62" s="10">
        <v>16</v>
      </c>
      <c r="B62" s="6" t="s">
        <v>38</v>
      </c>
      <c r="C62" s="15" t="s">
        <v>39</v>
      </c>
      <c r="D62" s="1"/>
      <c r="E62" s="16"/>
      <c r="F62" s="9"/>
    </row>
    <row r="63" spans="1:6" ht="12.75">
      <c r="A63" s="11"/>
      <c r="B63" s="41"/>
      <c r="C63" s="95" t="s">
        <v>42</v>
      </c>
      <c r="D63" s="39">
        <v>1.8</v>
      </c>
      <c r="E63" s="17">
        <v>73.5</v>
      </c>
      <c r="F63" s="40">
        <f>D63*E63</f>
        <v>132.3</v>
      </c>
    </row>
    <row r="64" spans="1:6" ht="12.75">
      <c r="A64" s="10"/>
      <c r="B64" s="45"/>
      <c r="C64" s="15"/>
      <c r="D64" s="27"/>
      <c r="E64" s="7"/>
      <c r="F64" s="9"/>
    </row>
    <row r="65" spans="1:6" ht="28.5" customHeight="1">
      <c r="A65" s="10">
        <v>17</v>
      </c>
      <c r="B65" s="6">
        <v>0.7507175925925926</v>
      </c>
      <c r="C65" s="15" t="s">
        <v>40</v>
      </c>
      <c r="D65" s="1"/>
      <c r="E65" s="16"/>
      <c r="F65" s="9"/>
    </row>
    <row r="66" spans="1:6" ht="12.75">
      <c r="A66" s="11"/>
      <c r="B66" s="41"/>
      <c r="C66" s="95" t="s">
        <v>42</v>
      </c>
      <c r="D66" s="39">
        <v>1.8</v>
      </c>
      <c r="E66" s="17">
        <v>124.6</v>
      </c>
      <c r="F66" s="40">
        <f>D66*E66</f>
        <v>224.28</v>
      </c>
    </row>
    <row r="67" spans="1:6" ht="12.75">
      <c r="A67" s="10"/>
      <c r="B67" s="45"/>
      <c r="C67" s="15"/>
      <c r="D67" s="58"/>
      <c r="E67" s="7"/>
      <c r="F67" s="9"/>
    </row>
    <row r="68" spans="1:6" ht="41.25" customHeight="1">
      <c r="A68" s="10">
        <v>18</v>
      </c>
      <c r="B68" s="6" t="s">
        <v>44</v>
      </c>
      <c r="C68" s="15" t="s">
        <v>43</v>
      </c>
      <c r="D68" s="1"/>
      <c r="E68" s="16"/>
      <c r="F68" s="9"/>
    </row>
    <row r="69" spans="1:6" ht="12.75">
      <c r="A69" s="11"/>
      <c r="B69" s="41"/>
      <c r="C69" s="95" t="s">
        <v>41</v>
      </c>
      <c r="D69" s="39">
        <v>5</v>
      </c>
      <c r="E69" s="17">
        <v>114.8</v>
      </c>
      <c r="F69" s="40">
        <f>D69*E69</f>
        <v>574</v>
      </c>
    </row>
    <row r="70" spans="1:6" ht="12.75">
      <c r="A70" s="10"/>
      <c r="B70" s="13"/>
      <c r="C70" s="35"/>
      <c r="D70" s="36"/>
      <c r="E70" s="16"/>
      <c r="F70" s="24"/>
    </row>
    <row r="71" spans="1:6" ht="51.75" customHeight="1">
      <c r="A71" s="10">
        <v>19</v>
      </c>
      <c r="B71" s="6" t="s">
        <v>45</v>
      </c>
      <c r="C71" s="15" t="s">
        <v>46</v>
      </c>
      <c r="D71" s="1"/>
      <c r="E71" s="16"/>
      <c r="F71" s="9"/>
    </row>
    <row r="72" spans="1:6" ht="12.75">
      <c r="A72" s="59"/>
      <c r="B72" s="41"/>
      <c r="C72" s="95" t="s">
        <v>41</v>
      </c>
      <c r="D72" s="39">
        <v>5</v>
      </c>
      <c r="E72" s="17">
        <v>331.4</v>
      </c>
      <c r="F72" s="40">
        <f>D72*E72</f>
        <v>1657</v>
      </c>
    </row>
    <row r="73" spans="1:6" ht="12.75">
      <c r="A73" s="10"/>
      <c r="B73" s="26"/>
      <c r="C73" s="35"/>
      <c r="D73" s="48"/>
      <c r="E73" s="16"/>
      <c r="F73" s="24"/>
    </row>
    <row r="74" spans="1:6" ht="66" customHeight="1">
      <c r="A74" s="10">
        <v>20</v>
      </c>
      <c r="B74" s="6" t="s">
        <v>48</v>
      </c>
      <c r="C74" s="15" t="s">
        <v>47</v>
      </c>
      <c r="D74" s="1"/>
      <c r="E74" s="16"/>
      <c r="F74" s="9"/>
    </row>
    <row r="75" spans="1:6" ht="12.75">
      <c r="A75" s="11"/>
      <c r="B75" s="41"/>
      <c r="C75" s="95" t="s">
        <v>41</v>
      </c>
      <c r="D75" s="39">
        <v>7</v>
      </c>
      <c r="E75" s="17">
        <v>294.4</v>
      </c>
      <c r="F75" s="40">
        <f>D75*E75</f>
        <v>2060.7999999999997</v>
      </c>
    </row>
    <row r="76" spans="1:6" ht="12.75">
      <c r="A76" s="10"/>
      <c r="B76" s="26"/>
      <c r="C76" s="35"/>
      <c r="D76" s="48"/>
      <c r="E76" s="16"/>
      <c r="F76" s="24"/>
    </row>
    <row r="77" spans="1:6" ht="41.25" customHeight="1">
      <c r="A77" s="11">
        <v>21</v>
      </c>
      <c r="B77" s="37" t="s">
        <v>49</v>
      </c>
      <c r="C77" s="101" t="s">
        <v>74</v>
      </c>
      <c r="D77" s="39">
        <v>7</v>
      </c>
      <c r="E77" s="17">
        <v>42.9</v>
      </c>
      <c r="F77" s="40">
        <f>D77*E77</f>
        <v>300.3</v>
      </c>
    </row>
    <row r="78" spans="1:6" ht="12.75">
      <c r="A78" s="10"/>
      <c r="B78" s="26"/>
      <c r="C78" s="35"/>
      <c r="D78" s="48"/>
      <c r="E78" s="16"/>
      <c r="F78" s="24"/>
    </row>
    <row r="79" spans="1:6" ht="54" customHeight="1">
      <c r="A79" s="10">
        <v>22</v>
      </c>
      <c r="B79" s="6" t="s">
        <v>52</v>
      </c>
      <c r="C79" s="15" t="s">
        <v>63</v>
      </c>
      <c r="D79" s="1"/>
      <c r="E79" s="16"/>
      <c r="F79" s="9"/>
    </row>
    <row r="80" spans="1:6" ht="12.75">
      <c r="A80" s="11"/>
      <c r="B80" s="41"/>
      <c r="C80" s="95" t="s">
        <v>51</v>
      </c>
      <c r="D80" s="39">
        <v>300</v>
      </c>
      <c r="E80" s="17">
        <v>2.49</v>
      </c>
      <c r="F80" s="40">
        <f>D80*E80</f>
        <v>747.0000000000001</v>
      </c>
    </row>
    <row r="81" spans="1:6" ht="12.75">
      <c r="A81" s="10"/>
      <c r="B81" s="26"/>
      <c r="C81" s="35"/>
      <c r="D81" s="48"/>
      <c r="E81" s="16"/>
      <c r="F81" s="24"/>
    </row>
    <row r="82" spans="1:6" ht="27.75" customHeight="1">
      <c r="A82" s="10">
        <v>23</v>
      </c>
      <c r="B82" s="6">
        <v>0.7549305555555555</v>
      </c>
      <c r="C82" s="15" t="s">
        <v>53</v>
      </c>
      <c r="D82" s="1"/>
      <c r="E82" s="16"/>
      <c r="F82" s="9"/>
    </row>
    <row r="83" spans="1:6" ht="12.75">
      <c r="A83" s="11"/>
      <c r="B83" s="41"/>
      <c r="C83" s="95" t="s">
        <v>51</v>
      </c>
      <c r="D83" s="39">
        <v>125</v>
      </c>
      <c r="E83" s="17">
        <v>5.94</v>
      </c>
      <c r="F83" s="40">
        <f>D83*E83</f>
        <v>742.5</v>
      </c>
    </row>
    <row r="84" spans="1:6" ht="12.75">
      <c r="A84" s="25"/>
      <c r="B84" s="97"/>
      <c r="C84" s="98"/>
      <c r="D84" s="36"/>
      <c r="E84" s="84"/>
      <c r="F84" s="24"/>
    </row>
    <row r="85" spans="1:6" ht="40.5" customHeight="1">
      <c r="A85" s="11">
        <v>24</v>
      </c>
      <c r="B85" s="37" t="s">
        <v>54</v>
      </c>
      <c r="C85" s="101" t="s">
        <v>75</v>
      </c>
      <c r="D85" s="39">
        <v>10</v>
      </c>
      <c r="E85" s="17">
        <v>43.3</v>
      </c>
      <c r="F85" s="40">
        <f>D85*E85</f>
        <v>433</v>
      </c>
    </row>
    <row r="86" spans="1:6" ht="12.75">
      <c r="A86" s="10"/>
      <c r="B86" s="26"/>
      <c r="C86" s="35"/>
      <c r="D86" s="102"/>
      <c r="E86" s="56"/>
      <c r="F86" s="47"/>
    </row>
    <row r="87" spans="1:6" ht="28.5" customHeight="1">
      <c r="A87" s="10">
        <v>25</v>
      </c>
      <c r="B87" s="6">
        <v>0.7549189814814815</v>
      </c>
      <c r="C87" s="15" t="s">
        <v>56</v>
      </c>
      <c r="D87" s="1"/>
      <c r="E87" s="16"/>
      <c r="F87" s="9"/>
    </row>
    <row r="88" spans="1:6" ht="12.75">
      <c r="A88" s="11"/>
      <c r="B88" s="41"/>
      <c r="C88" s="95" t="s">
        <v>41</v>
      </c>
      <c r="D88" s="39">
        <v>2</v>
      </c>
      <c r="E88" s="17">
        <v>43.2</v>
      </c>
      <c r="F88" s="40">
        <f>D88*E88</f>
        <v>86.4</v>
      </c>
    </row>
    <row r="89" spans="1:6" ht="12.75">
      <c r="A89" s="25"/>
      <c r="B89" s="97"/>
      <c r="C89" s="98"/>
      <c r="D89" s="36"/>
      <c r="E89" s="84"/>
      <c r="F89" s="24"/>
    </row>
    <row r="90" spans="1:6" ht="42" customHeight="1">
      <c r="A90" s="10">
        <v>26</v>
      </c>
      <c r="B90" s="6" t="s">
        <v>57</v>
      </c>
      <c r="C90" s="15" t="s">
        <v>58</v>
      </c>
      <c r="D90" s="1"/>
      <c r="E90" s="16"/>
      <c r="F90" s="9"/>
    </row>
    <row r="91" spans="1:6" ht="12.75">
      <c r="A91" s="11"/>
      <c r="B91" s="41"/>
      <c r="C91" s="95" t="s">
        <v>51</v>
      </c>
      <c r="D91" s="39">
        <v>125</v>
      </c>
      <c r="E91" s="17">
        <v>4.98</v>
      </c>
      <c r="F91" s="40">
        <f>D91*E91</f>
        <v>622.5</v>
      </c>
    </row>
    <row r="92" spans="1:6" ht="12.75">
      <c r="A92" s="25"/>
      <c r="B92" s="97"/>
      <c r="C92" s="98"/>
      <c r="D92" s="36"/>
      <c r="E92" s="84"/>
      <c r="F92" s="24"/>
    </row>
    <row r="93" spans="1:6" ht="42" customHeight="1">
      <c r="A93" s="10">
        <v>27</v>
      </c>
      <c r="B93" s="6">
        <v>0.7549537037037037</v>
      </c>
      <c r="C93" s="15" t="s">
        <v>59</v>
      </c>
      <c r="D93" s="1"/>
      <c r="E93" s="16"/>
      <c r="F93" s="9"/>
    </row>
    <row r="94" spans="1:6" ht="12.75">
      <c r="A94" s="59"/>
      <c r="B94" s="41"/>
      <c r="C94" s="95" t="s">
        <v>41</v>
      </c>
      <c r="D94" s="39">
        <v>5</v>
      </c>
      <c r="E94" s="17">
        <v>30.8</v>
      </c>
      <c r="F94" s="40">
        <f>D94*E94</f>
        <v>154</v>
      </c>
    </row>
    <row r="95" spans="1:6" ht="12.75">
      <c r="A95" s="18"/>
      <c r="B95" s="13"/>
      <c r="C95" s="96"/>
      <c r="D95" s="36"/>
      <c r="E95" s="19"/>
      <c r="F95" s="28"/>
    </row>
    <row r="96" spans="1:6" ht="40.5" customHeight="1">
      <c r="A96" s="10">
        <v>28</v>
      </c>
      <c r="B96" s="6" t="s">
        <v>60</v>
      </c>
      <c r="C96" s="15" t="s">
        <v>61</v>
      </c>
      <c r="D96" s="1"/>
      <c r="E96" s="16"/>
      <c r="F96" s="9"/>
    </row>
    <row r="97" spans="1:6" ht="12.75">
      <c r="A97" s="11"/>
      <c r="B97" s="41"/>
      <c r="C97" s="95" t="s">
        <v>207</v>
      </c>
      <c r="D97" s="39">
        <v>80</v>
      </c>
      <c r="E97" s="17">
        <v>3.53</v>
      </c>
      <c r="F97" s="40">
        <f>D97*E97</f>
        <v>282.4</v>
      </c>
    </row>
    <row r="98" spans="1:6" ht="12.75">
      <c r="A98" s="85"/>
      <c r="B98" s="86"/>
      <c r="C98" s="87"/>
      <c r="D98" s="88"/>
      <c r="E98" s="89"/>
      <c r="F98" s="47"/>
    </row>
    <row r="99" spans="1:6" ht="25.5">
      <c r="A99" s="10">
        <v>29</v>
      </c>
      <c r="B99" s="6" t="s">
        <v>102</v>
      </c>
      <c r="C99" s="15" t="s">
        <v>103</v>
      </c>
      <c r="D99" s="1"/>
      <c r="E99" s="16"/>
      <c r="F99" s="9"/>
    </row>
    <row r="100" spans="1:6" ht="12.75">
      <c r="A100" s="11"/>
      <c r="B100" s="41"/>
      <c r="C100" s="107" t="s">
        <v>104</v>
      </c>
      <c r="D100" s="39">
        <v>293.28</v>
      </c>
      <c r="E100" s="17">
        <v>6</v>
      </c>
      <c r="F100" s="40">
        <f>D100*E100</f>
        <v>1759.6799999999998</v>
      </c>
    </row>
    <row r="101" spans="1:6" ht="12.75">
      <c r="A101" s="18"/>
      <c r="B101" s="13"/>
      <c r="C101" s="64"/>
      <c r="D101" s="90"/>
      <c r="E101" s="19"/>
      <c r="F101" s="47"/>
    </row>
    <row r="102" spans="1:6" ht="12.75">
      <c r="A102" s="18"/>
      <c r="B102" s="13"/>
      <c r="C102" s="61"/>
      <c r="D102" s="91"/>
      <c r="E102" s="19"/>
      <c r="F102" s="24"/>
    </row>
    <row r="103" spans="1:6" ht="17.25" customHeight="1">
      <c r="A103" s="18"/>
      <c r="B103" s="13"/>
      <c r="C103" s="30" t="s">
        <v>7</v>
      </c>
      <c r="D103" s="36"/>
      <c r="E103" s="70">
        <v>51579.29</v>
      </c>
      <c r="F103" s="70">
        <f>SUM(F2:F97)</f>
        <v>51543.98920000001</v>
      </c>
    </row>
    <row r="104" spans="1:6" ht="12.75">
      <c r="A104" s="5"/>
      <c r="B104" s="6"/>
      <c r="D104" s="1"/>
      <c r="E104" s="16"/>
      <c r="F104" s="24"/>
    </row>
    <row r="105" spans="1:6" ht="18" customHeight="1">
      <c r="A105" s="5"/>
      <c r="B105" s="6"/>
      <c r="C105" s="30" t="s">
        <v>8</v>
      </c>
      <c r="E105" s="68">
        <f>F103*0.02</f>
        <v>1030.8797840000002</v>
      </c>
      <c r="F105" s="9"/>
    </row>
    <row r="106" spans="1:6" ht="15.75">
      <c r="A106" s="5"/>
      <c r="B106" s="6"/>
      <c r="C106" s="69" t="s">
        <v>18</v>
      </c>
      <c r="E106" s="74">
        <f>(E103-E105)</f>
        <v>50548.410216000004</v>
      </c>
      <c r="F106" s="9"/>
    </row>
    <row r="107" spans="1:6" ht="12.75">
      <c r="A107" s="5"/>
      <c r="B107" s="6"/>
      <c r="C107" s="4"/>
      <c r="D107" s="28"/>
      <c r="E107" s="16"/>
      <c r="F107" s="9"/>
    </row>
    <row r="108" spans="1:6" ht="15" customHeight="1">
      <c r="A108" s="5"/>
      <c r="B108" s="6"/>
      <c r="C108" s="32" t="s">
        <v>9</v>
      </c>
      <c r="D108" s="1"/>
      <c r="E108" s="16"/>
      <c r="F108" s="9"/>
    </row>
    <row r="109" spans="1:6" ht="12.75">
      <c r="A109" s="5"/>
      <c r="B109" s="6"/>
      <c r="C109" s="4"/>
      <c r="D109" s="1"/>
      <c r="E109" s="16"/>
      <c r="F109" s="9"/>
    </row>
    <row r="110" spans="1:6" ht="15.75" customHeight="1">
      <c r="A110" s="5"/>
      <c r="B110" s="6"/>
      <c r="C110" s="30" t="s">
        <v>19</v>
      </c>
      <c r="D110" s="31">
        <f>F103*0.05</f>
        <v>2577.1994600000007</v>
      </c>
      <c r="E110" s="16"/>
      <c r="F110" s="9"/>
    </row>
    <row r="111" spans="3:6" ht="15.75" customHeight="1">
      <c r="C111" s="32" t="s">
        <v>10</v>
      </c>
      <c r="D111" s="31">
        <f>F103*0.02</f>
        <v>1030.8797840000002</v>
      </c>
      <c r="E111" s="9"/>
      <c r="F111" s="9"/>
    </row>
    <row r="112" spans="3:6" ht="15" customHeight="1">
      <c r="C112" s="32" t="s">
        <v>11</v>
      </c>
      <c r="D112" s="100">
        <f>F103*0.1</f>
        <v>5154.398920000001</v>
      </c>
      <c r="E112" s="21"/>
      <c r="F112" s="9"/>
    </row>
    <row r="113" spans="3:6" ht="27" customHeight="1">
      <c r="C113" s="4" t="s">
        <v>107</v>
      </c>
      <c r="D113" s="94">
        <v>20000</v>
      </c>
      <c r="E113" s="21"/>
      <c r="F113" s="9"/>
    </row>
    <row r="114" spans="4:6" ht="12.75">
      <c r="D114" s="29"/>
      <c r="E114" s="9"/>
      <c r="F114" s="9"/>
    </row>
    <row r="115" spans="3:6" ht="18" customHeight="1" thickBot="1">
      <c r="C115" s="32" t="s">
        <v>12</v>
      </c>
      <c r="D115" s="72">
        <f>SUM(D110:D113)</f>
        <v>28762.478164</v>
      </c>
      <c r="E115" s="73"/>
      <c r="F115" s="68">
        <f>SUM(D110:D113)</f>
        <v>28762.478164</v>
      </c>
    </row>
    <row r="116" spans="4:6" ht="13.5" thickTop="1">
      <c r="D116" s="71"/>
      <c r="E116" s="71"/>
      <c r="F116" s="12"/>
    </row>
    <row r="117" spans="3:6" ht="15.75" thickBot="1">
      <c r="C117" s="33" t="s">
        <v>13</v>
      </c>
      <c r="D117" s="71"/>
      <c r="E117" s="71"/>
      <c r="F117" s="108">
        <f>SUM(F103:F115)</f>
        <v>80306.46736400001</v>
      </c>
    </row>
    <row r="118" ht="13.5" thickTop="1"/>
    <row r="119" ht="14.25">
      <c r="F119" s="50"/>
    </row>
    <row r="121" spans="3:6" ht="15">
      <c r="C121" s="33"/>
      <c r="F121" s="51"/>
    </row>
    <row r="122" spans="3:6" ht="17.25" customHeight="1">
      <c r="C122" s="20" t="s">
        <v>3</v>
      </c>
      <c r="F122" s="51"/>
    </row>
    <row r="124" ht="17.25" customHeight="1">
      <c r="C124" s="20" t="s">
        <v>15</v>
      </c>
    </row>
    <row r="125" ht="15.75">
      <c r="C125" s="20"/>
    </row>
  </sheetData>
  <sheetProtection/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77">
      <selection activeCell="C14" sqref="C14"/>
    </sheetView>
  </sheetViews>
  <sheetFormatPr defaultColWidth="9.140625" defaultRowHeight="12.75"/>
  <cols>
    <col min="1" max="1" width="5.140625" style="0" customWidth="1"/>
    <col min="2" max="2" width="9.28125" style="0" customWidth="1"/>
    <col min="3" max="3" width="42.57421875" style="0" customWidth="1"/>
    <col min="4" max="4" width="11.8515625" style="0" customWidth="1"/>
    <col min="5" max="5" width="13.140625" style="0" customWidth="1"/>
    <col min="6" max="6" width="13.421875" style="0" customWidth="1"/>
  </cols>
  <sheetData>
    <row r="1" spans="1:6" ht="12.75">
      <c r="A1" s="2" t="s">
        <v>0</v>
      </c>
      <c r="B1" s="46" t="s">
        <v>1</v>
      </c>
      <c r="C1" s="2" t="s">
        <v>2</v>
      </c>
      <c r="D1" s="2" t="s">
        <v>4</v>
      </c>
      <c r="E1" s="2" t="s">
        <v>5</v>
      </c>
      <c r="F1" s="22" t="s">
        <v>6</v>
      </c>
    </row>
    <row r="2" spans="1:6" ht="12.75">
      <c r="A2" s="8"/>
      <c r="C2" s="14"/>
      <c r="D2" s="8"/>
      <c r="E2" s="12"/>
      <c r="F2" s="9"/>
    </row>
    <row r="3" spans="1:6" ht="54" customHeight="1">
      <c r="A3" s="10">
        <v>1</v>
      </c>
      <c r="B3" s="26" t="s">
        <v>24</v>
      </c>
      <c r="C3" s="15" t="s">
        <v>25</v>
      </c>
      <c r="D3" s="21"/>
      <c r="E3" s="9"/>
      <c r="F3" s="9"/>
    </row>
    <row r="4" spans="1:6" ht="15.75" customHeight="1">
      <c r="A4" s="10"/>
      <c r="B4" s="26"/>
      <c r="C4" s="103" t="s">
        <v>108</v>
      </c>
      <c r="D4" s="71"/>
      <c r="E4" s="9"/>
      <c r="F4" s="9"/>
    </row>
    <row r="5" spans="1:6" ht="15.75" customHeight="1">
      <c r="A5" s="10"/>
      <c r="B5" s="26"/>
      <c r="C5" s="111" t="s">
        <v>116</v>
      </c>
      <c r="D5" s="71"/>
      <c r="E5" s="9"/>
      <c r="F5" s="9"/>
    </row>
    <row r="6" spans="1:6" ht="15.75" customHeight="1">
      <c r="A6" s="11"/>
      <c r="B6" s="41"/>
      <c r="C6" s="107" t="s">
        <v>115</v>
      </c>
      <c r="D6" s="39">
        <v>408</v>
      </c>
      <c r="E6" s="17">
        <v>5.37</v>
      </c>
      <c r="F6" s="40">
        <f>D6*E6</f>
        <v>2190.96</v>
      </c>
    </row>
    <row r="7" spans="1:6" ht="12.75" customHeight="1">
      <c r="A7" s="10"/>
      <c r="B7" s="97"/>
      <c r="C7" s="105"/>
      <c r="D7" s="36"/>
      <c r="E7" s="16"/>
      <c r="F7" s="23"/>
    </row>
    <row r="8" spans="1:6" ht="53.25" customHeight="1">
      <c r="A8" s="10">
        <v>2</v>
      </c>
      <c r="B8" s="26" t="s">
        <v>97</v>
      </c>
      <c r="C8" s="15" t="s">
        <v>98</v>
      </c>
      <c r="D8" s="21"/>
      <c r="E8" s="9"/>
      <c r="F8" s="9"/>
    </row>
    <row r="9" spans="1:6" ht="15.75" customHeight="1">
      <c r="A9" s="11"/>
      <c r="B9" s="41"/>
      <c r="C9" s="106" t="s">
        <v>101</v>
      </c>
      <c r="D9" s="39">
        <v>31.25</v>
      </c>
      <c r="E9" s="17">
        <v>7.73</v>
      </c>
      <c r="F9" s="40">
        <f>D9*E9</f>
        <v>241.5625</v>
      </c>
    </row>
    <row r="10" spans="1:6" ht="12.75" customHeight="1">
      <c r="A10" s="10"/>
      <c r="B10" s="97"/>
      <c r="C10" s="103"/>
      <c r="D10" s="36"/>
      <c r="E10" s="16"/>
      <c r="F10" s="23"/>
    </row>
    <row r="11" spans="1:6" ht="14.25" customHeight="1">
      <c r="A11" s="10">
        <v>3</v>
      </c>
      <c r="B11" s="26">
        <v>0.043101851851851856</v>
      </c>
      <c r="C11" s="15" t="s">
        <v>131</v>
      </c>
      <c r="D11" s="21"/>
      <c r="E11" s="9"/>
      <c r="F11" s="9"/>
    </row>
    <row r="12" spans="1:6" ht="15.75" customHeight="1">
      <c r="A12" s="11"/>
      <c r="B12" s="41"/>
      <c r="C12" s="106" t="s">
        <v>101</v>
      </c>
      <c r="D12" s="39">
        <v>31.25</v>
      </c>
      <c r="E12" s="17">
        <v>1.77</v>
      </c>
      <c r="F12" s="40">
        <f>D12*E12</f>
        <v>55.3125</v>
      </c>
    </row>
    <row r="13" spans="1:6" ht="12.75">
      <c r="A13" s="10"/>
      <c r="B13" s="13"/>
      <c r="C13" s="15"/>
      <c r="D13" s="21"/>
      <c r="E13" s="9"/>
      <c r="F13" s="21"/>
    </row>
    <row r="14" spans="1:6" ht="39.75" customHeight="1">
      <c r="A14" s="10">
        <v>4</v>
      </c>
      <c r="B14" s="6" t="s">
        <v>26</v>
      </c>
      <c r="C14" s="43" t="s">
        <v>27</v>
      </c>
      <c r="D14" s="75"/>
      <c r="E14" s="16"/>
      <c r="F14" s="24"/>
    </row>
    <row r="15" spans="1:6" ht="14.25" customHeight="1">
      <c r="A15" s="10"/>
      <c r="B15" s="6"/>
      <c r="C15" s="43" t="s">
        <v>133</v>
      </c>
      <c r="D15" s="75"/>
      <c r="E15" s="16"/>
      <c r="F15" s="24"/>
    </row>
    <row r="16" spans="1:6" ht="14.25" customHeight="1">
      <c r="A16" s="10"/>
      <c r="B16" s="6"/>
      <c r="C16" s="43" t="s">
        <v>31</v>
      </c>
      <c r="D16" s="44"/>
      <c r="E16" s="16"/>
      <c r="F16" s="24"/>
    </row>
    <row r="17" spans="1:6" ht="12.75">
      <c r="A17" s="10"/>
      <c r="B17" s="26"/>
      <c r="C17" s="114" t="s">
        <v>108</v>
      </c>
      <c r="D17" s="48"/>
      <c r="E17" s="16"/>
      <c r="F17" s="24"/>
    </row>
    <row r="18" spans="1:6" ht="12.75">
      <c r="A18" s="11"/>
      <c r="B18" s="41"/>
      <c r="C18" s="54" t="s">
        <v>134</v>
      </c>
      <c r="D18" s="39">
        <v>1847.25</v>
      </c>
      <c r="E18" s="17">
        <v>0.53</v>
      </c>
      <c r="F18" s="40">
        <f>D18*E18</f>
        <v>979.0425</v>
      </c>
    </row>
    <row r="19" spans="1:6" ht="12.75">
      <c r="A19" s="10"/>
      <c r="B19" s="13"/>
      <c r="C19" s="15"/>
      <c r="D19" s="3"/>
      <c r="E19" s="16"/>
      <c r="F19" s="9"/>
    </row>
    <row r="20" spans="1:6" ht="51">
      <c r="A20" s="10">
        <v>5</v>
      </c>
      <c r="B20" s="60" t="s">
        <v>14</v>
      </c>
      <c r="C20" s="15" t="s">
        <v>17</v>
      </c>
      <c r="D20" s="1"/>
      <c r="E20" s="16"/>
      <c r="F20" s="23"/>
    </row>
    <row r="21" spans="1:6" ht="12.75">
      <c r="A21" s="11"/>
      <c r="B21" s="53"/>
      <c r="C21" s="76" t="s">
        <v>28</v>
      </c>
      <c r="D21" s="67">
        <v>25.2</v>
      </c>
      <c r="E21" s="55">
        <v>110.4</v>
      </c>
      <c r="F21" s="40">
        <f>D21*E21</f>
        <v>2782.08</v>
      </c>
    </row>
    <row r="22" spans="1:6" ht="12.75">
      <c r="A22" s="10"/>
      <c r="B22" s="6"/>
      <c r="C22" s="15"/>
      <c r="D22" s="1"/>
      <c r="E22" s="16"/>
      <c r="F22" s="21"/>
    </row>
    <row r="23" spans="1:6" ht="38.25">
      <c r="A23" s="10">
        <v>6</v>
      </c>
      <c r="B23" s="26">
        <v>0.1264236111111111</v>
      </c>
      <c r="C23" s="15" t="s">
        <v>16</v>
      </c>
      <c r="D23" s="1"/>
      <c r="E23" s="16"/>
      <c r="F23" s="23"/>
    </row>
    <row r="24" spans="1:6" ht="12.75">
      <c r="A24" s="11"/>
      <c r="B24" s="37"/>
      <c r="C24" s="76" t="s">
        <v>29</v>
      </c>
      <c r="D24" s="67">
        <v>25.2</v>
      </c>
      <c r="E24" s="55">
        <v>18.4</v>
      </c>
      <c r="F24" s="40">
        <f>D24*E24</f>
        <v>463.67999999999995</v>
      </c>
    </row>
    <row r="25" spans="1:6" ht="12.75">
      <c r="A25" s="10"/>
      <c r="B25" s="13"/>
      <c r="C25" s="77"/>
      <c r="D25" s="58"/>
      <c r="E25" s="56"/>
      <c r="F25" s="23"/>
    </row>
    <row r="26" spans="1:6" ht="54" customHeight="1">
      <c r="A26" s="10">
        <v>7</v>
      </c>
      <c r="B26" s="26" t="s">
        <v>30</v>
      </c>
      <c r="C26" s="15" t="s">
        <v>23</v>
      </c>
      <c r="D26" s="27"/>
      <c r="E26" s="16"/>
      <c r="F26" s="23"/>
    </row>
    <row r="27" spans="1:6" ht="15" customHeight="1">
      <c r="A27" s="10"/>
      <c r="B27" s="45"/>
      <c r="C27" s="103" t="s">
        <v>109</v>
      </c>
      <c r="D27" s="27"/>
      <c r="E27" s="16"/>
      <c r="F27" s="23"/>
    </row>
    <row r="28" spans="1:6" ht="15" customHeight="1">
      <c r="A28" s="10"/>
      <c r="B28" s="45"/>
      <c r="C28" s="15" t="s">
        <v>118</v>
      </c>
      <c r="D28" s="27"/>
      <c r="E28" s="16"/>
      <c r="F28" s="23"/>
    </row>
    <row r="29" spans="1:6" ht="12.75">
      <c r="A29" s="11"/>
      <c r="B29" s="57" t="s">
        <v>20</v>
      </c>
      <c r="C29" s="65" t="s">
        <v>117</v>
      </c>
      <c r="D29" s="67">
        <v>272</v>
      </c>
      <c r="E29" s="81">
        <v>26.7</v>
      </c>
      <c r="F29" s="82">
        <f>D29*E29</f>
        <v>7262.4</v>
      </c>
    </row>
    <row r="30" spans="1:6" ht="12.75">
      <c r="A30" s="10"/>
      <c r="B30" s="6"/>
      <c r="C30" s="80"/>
      <c r="D30" s="58"/>
      <c r="E30" s="56"/>
      <c r="F30" s="47"/>
    </row>
    <row r="31" spans="1:6" ht="38.25">
      <c r="A31" s="10">
        <v>8</v>
      </c>
      <c r="B31" s="6" t="s">
        <v>32</v>
      </c>
      <c r="C31" s="15" t="s">
        <v>21</v>
      </c>
      <c r="D31" s="1"/>
      <c r="E31" s="16"/>
      <c r="F31" s="9"/>
    </row>
    <row r="32" spans="1:6" ht="12.75">
      <c r="A32" s="10"/>
      <c r="B32" s="26"/>
      <c r="C32" s="103" t="s">
        <v>111</v>
      </c>
      <c r="D32" s="1"/>
      <c r="E32" s="16"/>
      <c r="F32" s="9"/>
    </row>
    <row r="33" spans="1:6" ht="12.75">
      <c r="A33" s="10"/>
      <c r="B33" s="6"/>
      <c r="C33" s="65" t="s">
        <v>112</v>
      </c>
      <c r="D33" s="1"/>
      <c r="E33" s="16"/>
      <c r="F33" s="9"/>
    </row>
    <row r="34" spans="1:6" ht="12.75">
      <c r="A34" s="11"/>
      <c r="B34" s="37"/>
      <c r="C34" s="38" t="s">
        <v>110</v>
      </c>
      <c r="D34" s="39">
        <v>7560</v>
      </c>
      <c r="E34" s="17">
        <v>1.45</v>
      </c>
      <c r="F34" s="40">
        <f>D34*E34</f>
        <v>10962</v>
      </c>
    </row>
    <row r="35" spans="1:6" ht="12.75">
      <c r="A35" s="3"/>
      <c r="B35" s="3"/>
      <c r="C35" s="3"/>
      <c r="D35" s="3"/>
      <c r="E35" s="3"/>
      <c r="F35" s="112"/>
    </row>
    <row r="36" spans="1:6" ht="51">
      <c r="A36" s="10">
        <v>9</v>
      </c>
      <c r="B36" s="6" t="s">
        <v>126</v>
      </c>
      <c r="C36" s="15" t="s">
        <v>127</v>
      </c>
      <c r="D36" s="1"/>
      <c r="E36" s="16"/>
      <c r="F36" s="9"/>
    </row>
    <row r="37" spans="1:6" ht="12.75">
      <c r="A37" s="11"/>
      <c r="B37" s="37"/>
      <c r="C37" s="76" t="s">
        <v>128</v>
      </c>
      <c r="D37" s="39">
        <v>9000</v>
      </c>
      <c r="E37" s="17">
        <v>1.6</v>
      </c>
      <c r="F37" s="40">
        <f>D37*E37</f>
        <v>14400</v>
      </c>
    </row>
    <row r="38" spans="1:6" ht="12.75">
      <c r="A38" s="10"/>
      <c r="B38" s="13"/>
      <c r="C38" s="35"/>
      <c r="D38" s="36"/>
      <c r="E38" s="16"/>
      <c r="F38" s="24"/>
    </row>
    <row r="39" spans="1:6" ht="54.75" customHeight="1">
      <c r="A39" s="10">
        <v>10</v>
      </c>
      <c r="B39" s="6" t="s">
        <v>33</v>
      </c>
      <c r="C39" s="15" t="s">
        <v>129</v>
      </c>
      <c r="D39" s="1"/>
      <c r="E39" s="16"/>
      <c r="F39" s="9"/>
    </row>
    <row r="40" spans="1:6" ht="15" customHeight="1">
      <c r="A40" s="10"/>
      <c r="B40" s="26"/>
      <c r="C40" s="103" t="s">
        <v>119</v>
      </c>
      <c r="D40" s="1"/>
      <c r="E40" s="16"/>
      <c r="F40" s="9"/>
    </row>
    <row r="41" spans="1:6" ht="15" customHeight="1">
      <c r="A41" s="10"/>
      <c r="B41" s="6"/>
      <c r="C41" s="111" t="s">
        <v>120</v>
      </c>
      <c r="D41" s="1"/>
      <c r="E41" s="16"/>
      <c r="F41" s="9"/>
    </row>
    <row r="42" spans="1:6" ht="15" customHeight="1">
      <c r="A42" s="10"/>
      <c r="B42" s="6"/>
      <c r="C42" s="111" t="s">
        <v>135</v>
      </c>
      <c r="D42" s="1"/>
      <c r="E42" s="16"/>
      <c r="F42" s="9"/>
    </row>
    <row r="43" spans="1:6" ht="15" customHeight="1">
      <c r="A43" s="11"/>
      <c r="B43" s="37"/>
      <c r="C43" s="38" t="s">
        <v>136</v>
      </c>
      <c r="D43" s="39">
        <v>33885.3</v>
      </c>
      <c r="E43" s="17">
        <v>1.73</v>
      </c>
      <c r="F43" s="40">
        <f>D43*E43</f>
        <v>58621.569</v>
      </c>
    </row>
    <row r="44" spans="1:6" ht="12.75">
      <c r="A44" s="58"/>
      <c r="B44" s="62"/>
      <c r="C44" s="58"/>
      <c r="D44" s="58"/>
      <c r="E44" s="58"/>
      <c r="F44" s="63"/>
    </row>
    <row r="45" spans="1:6" ht="38.25">
      <c r="A45" s="25">
        <v>11</v>
      </c>
      <c r="B45" s="66" t="s">
        <v>34</v>
      </c>
      <c r="C45" s="43" t="s">
        <v>35</v>
      </c>
      <c r="D45" s="83"/>
      <c r="E45" s="84"/>
      <c r="F45" s="24"/>
    </row>
    <row r="46" spans="1:6" ht="12.75">
      <c r="A46" s="11"/>
      <c r="B46" s="37"/>
      <c r="C46" s="54" t="s">
        <v>36</v>
      </c>
      <c r="D46" s="39">
        <v>179</v>
      </c>
      <c r="E46" s="17">
        <v>31.9</v>
      </c>
      <c r="F46" s="40">
        <f>D46*E46</f>
        <v>5710.099999999999</v>
      </c>
    </row>
    <row r="47" spans="1:6" ht="12.75">
      <c r="A47" s="109"/>
      <c r="B47" s="109"/>
      <c r="C47" s="109"/>
      <c r="D47" s="109"/>
      <c r="E47" s="109"/>
      <c r="F47" s="63"/>
    </row>
    <row r="48" spans="1:6" ht="51">
      <c r="A48" s="10">
        <v>12</v>
      </c>
      <c r="B48" s="26" t="s">
        <v>64</v>
      </c>
      <c r="C48" s="15" t="s">
        <v>65</v>
      </c>
      <c r="D48" s="27"/>
      <c r="E48" s="16"/>
      <c r="F48" s="9"/>
    </row>
    <row r="49" spans="1:6" ht="12.75">
      <c r="A49" s="11"/>
      <c r="B49" s="57"/>
      <c r="C49" s="65" t="s">
        <v>37</v>
      </c>
      <c r="D49" s="39">
        <v>260</v>
      </c>
      <c r="E49" s="17">
        <v>33.7</v>
      </c>
      <c r="F49" s="40">
        <f>D49*E49</f>
        <v>8762</v>
      </c>
    </row>
    <row r="50" spans="1:6" ht="12.75">
      <c r="A50" s="8"/>
      <c r="B50" s="8"/>
      <c r="C50" s="8"/>
      <c r="D50" s="8"/>
      <c r="E50" s="8"/>
      <c r="F50" s="8"/>
    </row>
    <row r="51" spans="1:6" ht="53.25" customHeight="1">
      <c r="A51" s="10">
        <v>13</v>
      </c>
      <c r="B51" s="6" t="s">
        <v>38</v>
      </c>
      <c r="C51" s="15" t="s">
        <v>39</v>
      </c>
      <c r="D51" s="1"/>
      <c r="E51" s="16"/>
      <c r="F51" s="9"/>
    </row>
    <row r="52" spans="1:6" ht="12.75">
      <c r="A52" s="11"/>
      <c r="B52" s="41"/>
      <c r="C52" s="95" t="s">
        <v>42</v>
      </c>
      <c r="D52" s="39">
        <v>1.8</v>
      </c>
      <c r="E52" s="17">
        <v>73.5</v>
      </c>
      <c r="F52" s="40">
        <f>D52*E52</f>
        <v>132.3</v>
      </c>
    </row>
    <row r="53" spans="1:6" ht="12.75">
      <c r="A53" s="10"/>
      <c r="B53" s="45"/>
      <c r="C53" s="15"/>
      <c r="D53" s="27"/>
      <c r="E53" s="7"/>
      <c r="F53" s="9"/>
    </row>
    <row r="54" spans="1:6" ht="25.5">
      <c r="A54" s="10">
        <v>14</v>
      </c>
      <c r="B54" s="6">
        <v>0.7507175925925926</v>
      </c>
      <c r="C54" s="15" t="s">
        <v>40</v>
      </c>
      <c r="D54" s="1"/>
      <c r="E54" s="16"/>
      <c r="F54" s="9"/>
    </row>
    <row r="55" spans="1:6" ht="12.75">
      <c r="A55" s="11"/>
      <c r="B55" s="41"/>
      <c r="C55" s="95" t="s">
        <v>42</v>
      </c>
      <c r="D55" s="39">
        <v>1.8</v>
      </c>
      <c r="E55" s="17">
        <v>124.6</v>
      </c>
      <c r="F55" s="40">
        <f>D55*E55</f>
        <v>224.28</v>
      </c>
    </row>
    <row r="56" spans="1:6" ht="12.75">
      <c r="A56" s="10"/>
      <c r="B56" s="45"/>
      <c r="C56" s="15"/>
      <c r="D56" s="58"/>
      <c r="E56" s="7"/>
      <c r="F56" s="9"/>
    </row>
    <row r="57" spans="1:6" ht="38.25">
      <c r="A57" s="10">
        <v>15</v>
      </c>
      <c r="B57" s="6" t="s">
        <v>44</v>
      </c>
      <c r="C57" s="15" t="s">
        <v>43</v>
      </c>
      <c r="D57" s="1"/>
      <c r="E57" s="16"/>
      <c r="F57" s="9"/>
    </row>
    <row r="58" spans="1:6" ht="12.75">
      <c r="A58" s="11"/>
      <c r="B58" s="41"/>
      <c r="C58" s="95" t="s">
        <v>41</v>
      </c>
      <c r="D58" s="39">
        <v>5</v>
      </c>
      <c r="E58" s="17">
        <v>114.8</v>
      </c>
      <c r="F58" s="40">
        <f>D58*E58</f>
        <v>574</v>
      </c>
    </row>
    <row r="59" spans="1:6" ht="12.75">
      <c r="A59" s="10"/>
      <c r="B59" s="13"/>
      <c r="C59" s="35"/>
      <c r="D59" s="36"/>
      <c r="E59" s="16"/>
      <c r="F59" s="24"/>
    </row>
    <row r="60" spans="1:6" ht="51.75" customHeight="1">
      <c r="A60" s="10">
        <v>16</v>
      </c>
      <c r="B60" s="6" t="s">
        <v>45</v>
      </c>
      <c r="C60" s="15" t="s">
        <v>46</v>
      </c>
      <c r="D60" s="1"/>
      <c r="E60" s="16"/>
      <c r="F60" s="9"/>
    </row>
    <row r="61" spans="1:6" ht="12.75">
      <c r="A61" s="59"/>
      <c r="B61" s="41"/>
      <c r="C61" s="95" t="s">
        <v>41</v>
      </c>
      <c r="D61" s="39">
        <v>5</v>
      </c>
      <c r="E61" s="17">
        <v>331.4</v>
      </c>
      <c r="F61" s="40">
        <f>D61*E61</f>
        <v>1657</v>
      </c>
    </row>
    <row r="62" spans="1:6" ht="12.75">
      <c r="A62" s="10"/>
      <c r="B62" s="26"/>
      <c r="C62" s="35"/>
      <c r="D62" s="48"/>
      <c r="E62" s="16"/>
      <c r="F62" s="24"/>
    </row>
    <row r="63" spans="1:6" ht="63.75">
      <c r="A63" s="10">
        <v>17</v>
      </c>
      <c r="B63" s="6" t="s">
        <v>48</v>
      </c>
      <c r="C63" s="15" t="s">
        <v>47</v>
      </c>
      <c r="D63" s="1"/>
      <c r="E63" s="16"/>
      <c r="F63" s="9"/>
    </row>
    <row r="64" spans="1:6" ht="12.75">
      <c r="A64" s="11"/>
      <c r="B64" s="41"/>
      <c r="C64" s="95" t="s">
        <v>41</v>
      </c>
      <c r="D64" s="39">
        <v>5</v>
      </c>
      <c r="E64" s="17">
        <v>294.4</v>
      </c>
      <c r="F64" s="40">
        <f>D64*E64</f>
        <v>1472</v>
      </c>
    </row>
    <row r="65" spans="1:6" ht="12.75">
      <c r="A65" s="10"/>
      <c r="B65" s="26"/>
      <c r="C65" s="35"/>
      <c r="D65" s="48"/>
      <c r="E65" s="16"/>
      <c r="F65" s="24"/>
    </row>
    <row r="66" spans="1:6" ht="38.25">
      <c r="A66" s="10">
        <v>18</v>
      </c>
      <c r="B66" s="6" t="s">
        <v>49</v>
      </c>
      <c r="C66" s="15" t="s">
        <v>50</v>
      </c>
      <c r="D66" s="1"/>
      <c r="E66" s="16"/>
      <c r="F66" s="9"/>
    </row>
    <row r="67" spans="1:6" ht="12.75">
      <c r="A67" s="11"/>
      <c r="B67" s="41"/>
      <c r="C67" s="95" t="s">
        <v>41</v>
      </c>
      <c r="D67" s="39">
        <v>5</v>
      </c>
      <c r="E67" s="17">
        <v>42.9</v>
      </c>
      <c r="F67" s="40">
        <f>D67*E67</f>
        <v>214.5</v>
      </c>
    </row>
    <row r="68" spans="1:6" ht="12.75">
      <c r="A68" s="85"/>
      <c r="B68" s="86"/>
      <c r="C68" s="87"/>
      <c r="D68" s="88"/>
      <c r="E68" s="56"/>
      <c r="F68" s="113"/>
    </row>
    <row r="69" spans="1:6" ht="52.5" customHeight="1">
      <c r="A69" s="10">
        <v>19</v>
      </c>
      <c r="B69" s="6" t="s">
        <v>52</v>
      </c>
      <c r="C69" s="15" t="s">
        <v>63</v>
      </c>
      <c r="D69" s="1"/>
      <c r="E69" s="16"/>
      <c r="F69" s="9"/>
    </row>
    <row r="70" spans="1:6" ht="12.75">
      <c r="A70" s="11"/>
      <c r="B70" s="41"/>
      <c r="C70" s="95" t="s">
        <v>51</v>
      </c>
      <c r="D70" s="39">
        <v>300</v>
      </c>
      <c r="E70" s="17">
        <v>2.49</v>
      </c>
      <c r="F70" s="40">
        <f>D70*E70</f>
        <v>747.0000000000001</v>
      </c>
    </row>
    <row r="71" spans="1:6" ht="12.75">
      <c r="A71" s="10"/>
      <c r="B71" s="26"/>
      <c r="C71" s="35"/>
      <c r="D71" s="48"/>
      <c r="E71" s="16"/>
      <c r="F71" s="24"/>
    </row>
    <row r="72" spans="1:6" ht="28.5" customHeight="1">
      <c r="A72" s="10">
        <v>20</v>
      </c>
      <c r="B72" s="6">
        <v>0.7549305555555555</v>
      </c>
      <c r="C72" s="15" t="s">
        <v>53</v>
      </c>
      <c r="D72" s="1"/>
      <c r="E72" s="16"/>
      <c r="F72" s="9"/>
    </row>
    <row r="73" spans="1:6" ht="12.75">
      <c r="A73" s="11"/>
      <c r="B73" s="41"/>
      <c r="C73" s="95" t="s">
        <v>51</v>
      </c>
      <c r="D73" s="39">
        <v>125</v>
      </c>
      <c r="E73" s="17">
        <v>5.94</v>
      </c>
      <c r="F73" s="40">
        <f>D73*E73</f>
        <v>742.5</v>
      </c>
    </row>
    <row r="74" spans="1:6" ht="12.75">
      <c r="A74" s="25"/>
      <c r="B74" s="97"/>
      <c r="C74" s="98"/>
      <c r="D74" s="36"/>
      <c r="E74" s="84"/>
      <c r="F74" s="24"/>
    </row>
    <row r="75" spans="1:6" ht="38.25">
      <c r="A75" s="10">
        <v>21</v>
      </c>
      <c r="B75" s="6" t="s">
        <v>54</v>
      </c>
      <c r="C75" s="15" t="s">
        <v>55</v>
      </c>
      <c r="D75" s="1"/>
      <c r="E75" s="16"/>
      <c r="F75" s="9"/>
    </row>
    <row r="76" spans="1:6" ht="12.75">
      <c r="A76" s="11"/>
      <c r="B76" s="41"/>
      <c r="C76" s="95" t="s">
        <v>41</v>
      </c>
      <c r="D76" s="39">
        <v>10</v>
      </c>
      <c r="E76" s="17">
        <v>43.3</v>
      </c>
      <c r="F76" s="40">
        <f>D76*E76</f>
        <v>433</v>
      </c>
    </row>
    <row r="77" spans="1:6" ht="12.75">
      <c r="A77" s="110"/>
      <c r="B77" s="97"/>
      <c r="C77" s="98"/>
      <c r="D77" s="102"/>
      <c r="E77" s="56"/>
      <c r="F77" s="47"/>
    </row>
    <row r="78" spans="1:6" ht="25.5">
      <c r="A78" s="10">
        <v>22</v>
      </c>
      <c r="B78" s="6">
        <v>0.7549189814814815</v>
      </c>
      <c r="C78" s="15" t="s">
        <v>56</v>
      </c>
      <c r="D78" s="1"/>
      <c r="E78" s="16"/>
      <c r="F78" s="9"/>
    </row>
    <row r="79" spans="1:6" ht="12.75">
      <c r="A79" s="11"/>
      <c r="B79" s="41"/>
      <c r="C79" s="95" t="s">
        <v>41</v>
      </c>
      <c r="D79" s="39">
        <v>2</v>
      </c>
      <c r="E79" s="17">
        <v>43.2</v>
      </c>
      <c r="F79" s="40">
        <f>D79*E79</f>
        <v>86.4</v>
      </c>
    </row>
    <row r="80" spans="1:6" ht="12.75">
      <c r="A80" s="25"/>
      <c r="B80" s="97"/>
      <c r="C80" s="98"/>
      <c r="D80" s="36"/>
      <c r="E80" s="84"/>
      <c r="F80" s="24"/>
    </row>
    <row r="81" spans="1:6" ht="40.5" customHeight="1">
      <c r="A81" s="10">
        <v>23</v>
      </c>
      <c r="B81" s="6" t="s">
        <v>57</v>
      </c>
      <c r="C81" s="15" t="s">
        <v>130</v>
      </c>
      <c r="D81" s="39">
        <v>125</v>
      </c>
      <c r="E81" s="17">
        <v>4.98</v>
      </c>
      <c r="F81" s="40">
        <f>D81*E81</f>
        <v>622.5</v>
      </c>
    </row>
    <row r="82" spans="1:6" ht="12.75">
      <c r="A82" s="25"/>
      <c r="B82" s="97"/>
      <c r="C82" s="98"/>
      <c r="D82" s="36"/>
      <c r="E82" s="84"/>
      <c r="F82" s="24"/>
    </row>
    <row r="83" spans="1:6" ht="38.25">
      <c r="A83" s="10">
        <v>24</v>
      </c>
      <c r="B83" s="6">
        <v>0.7549537037037037</v>
      </c>
      <c r="C83" s="15" t="s">
        <v>59</v>
      </c>
      <c r="D83" s="1"/>
      <c r="E83" s="16"/>
      <c r="F83" s="9"/>
    </row>
    <row r="84" spans="1:6" ht="12.75">
      <c r="A84" s="25"/>
      <c r="B84" s="41"/>
      <c r="C84" s="95" t="s">
        <v>41</v>
      </c>
      <c r="D84" s="39">
        <v>5</v>
      </c>
      <c r="E84" s="17">
        <v>30.8</v>
      </c>
      <c r="F84" s="40">
        <f>D84*E84</f>
        <v>154</v>
      </c>
    </row>
    <row r="85" spans="1:6" ht="12.75">
      <c r="A85" s="85"/>
      <c r="B85" s="86"/>
      <c r="C85" s="87"/>
      <c r="D85" s="88"/>
      <c r="E85" s="89"/>
      <c r="F85" s="47"/>
    </row>
    <row r="86" spans="1:6" ht="38.25">
      <c r="A86" s="10">
        <v>25</v>
      </c>
      <c r="B86" s="6" t="s">
        <v>60</v>
      </c>
      <c r="C86" s="15" t="s">
        <v>61</v>
      </c>
      <c r="D86" s="1"/>
      <c r="E86" s="16"/>
      <c r="F86" s="9"/>
    </row>
    <row r="87" spans="1:6" ht="12.75">
      <c r="A87" s="11"/>
      <c r="B87" s="41"/>
      <c r="C87" s="95" t="s">
        <v>62</v>
      </c>
      <c r="D87" s="39">
        <v>90</v>
      </c>
      <c r="E87" s="17">
        <v>3.53</v>
      </c>
      <c r="F87" s="40">
        <f>D87*E87</f>
        <v>317.7</v>
      </c>
    </row>
    <row r="88" spans="1:6" ht="12.75">
      <c r="A88" s="25"/>
      <c r="B88" s="97"/>
      <c r="C88" s="98"/>
      <c r="D88" s="36"/>
      <c r="E88" s="84"/>
      <c r="F88" s="24"/>
    </row>
    <row r="89" spans="1:6" ht="38.25">
      <c r="A89" s="10">
        <v>26</v>
      </c>
      <c r="B89" s="6" t="s">
        <v>113</v>
      </c>
      <c r="C89" s="15" t="s">
        <v>114</v>
      </c>
      <c r="D89" s="1"/>
      <c r="E89" s="16"/>
      <c r="F89" s="9"/>
    </row>
    <row r="90" spans="1:6" ht="12.75">
      <c r="A90" s="11"/>
      <c r="B90" s="41"/>
      <c r="C90" s="95" t="s">
        <v>137</v>
      </c>
      <c r="D90" s="39">
        <v>3925</v>
      </c>
      <c r="E90" s="17">
        <v>2.47</v>
      </c>
      <c r="F90" s="40">
        <f>D90*E90</f>
        <v>9694.75</v>
      </c>
    </row>
    <row r="91" spans="1:6" ht="12.75">
      <c r="A91" s="25"/>
      <c r="B91" s="97"/>
      <c r="C91" s="98"/>
      <c r="D91" s="36"/>
      <c r="E91" s="84"/>
      <c r="F91" s="24"/>
    </row>
    <row r="92" spans="1:6" ht="38.25">
      <c r="A92" s="10">
        <v>27</v>
      </c>
      <c r="B92" s="6" t="s">
        <v>121</v>
      </c>
      <c r="C92" s="15" t="s">
        <v>122</v>
      </c>
      <c r="D92" s="1"/>
      <c r="E92" s="16"/>
      <c r="F92" s="9"/>
    </row>
    <row r="93" spans="1:6" ht="12.75">
      <c r="A93" s="25"/>
      <c r="B93" s="41"/>
      <c r="C93" s="95" t="s">
        <v>125</v>
      </c>
      <c r="D93" s="39">
        <v>3000</v>
      </c>
      <c r="E93" s="17">
        <v>2.09</v>
      </c>
      <c r="F93" s="40">
        <f>D93*E93</f>
        <v>6270</v>
      </c>
    </row>
    <row r="94" spans="1:6" ht="12.75">
      <c r="A94" s="85"/>
      <c r="B94" s="86"/>
      <c r="C94" s="87"/>
      <c r="D94" s="88"/>
      <c r="E94" s="89"/>
      <c r="F94" s="47"/>
    </row>
    <row r="95" spans="1:6" ht="25.5">
      <c r="A95" s="10">
        <v>28</v>
      </c>
      <c r="B95" s="6" t="s">
        <v>102</v>
      </c>
      <c r="C95" s="15" t="s">
        <v>103</v>
      </c>
      <c r="D95" s="1"/>
      <c r="E95" s="16"/>
      <c r="F95" s="9"/>
    </row>
    <row r="96" spans="1:6" ht="12.75">
      <c r="A96" s="10"/>
      <c r="B96" s="26"/>
      <c r="C96" s="103" t="s">
        <v>108</v>
      </c>
      <c r="D96" s="1"/>
      <c r="E96" s="16"/>
      <c r="F96" s="9"/>
    </row>
    <row r="97" spans="1:6" ht="12.75">
      <c r="A97" s="10"/>
      <c r="B97" s="26"/>
      <c r="C97" s="111" t="s">
        <v>124</v>
      </c>
      <c r="D97" s="1"/>
      <c r="E97" s="16"/>
      <c r="F97" s="9"/>
    </row>
    <row r="98" spans="1:6" ht="12.75">
      <c r="A98" s="11"/>
      <c r="B98" s="41"/>
      <c r="C98" s="107" t="s">
        <v>123</v>
      </c>
      <c r="D98" s="39">
        <v>408</v>
      </c>
      <c r="E98" s="17">
        <v>6</v>
      </c>
      <c r="F98" s="40">
        <f>D98*E98</f>
        <v>2448</v>
      </c>
    </row>
    <row r="99" spans="1:6" ht="12.75">
      <c r="A99" s="18"/>
      <c r="B99" s="13"/>
      <c r="C99" s="64"/>
      <c r="D99" s="91"/>
      <c r="E99" s="19"/>
      <c r="F99" s="24"/>
    </row>
    <row r="100" spans="1:6" ht="12.75">
      <c r="A100" s="18"/>
      <c r="B100" s="13"/>
      <c r="C100" s="61"/>
      <c r="D100" s="91"/>
      <c r="E100" s="19"/>
      <c r="F100" s="24"/>
    </row>
    <row r="101" spans="1:6" ht="15.75">
      <c r="A101" s="18"/>
      <c r="B101" s="13"/>
      <c r="C101" s="30" t="s">
        <v>7</v>
      </c>
      <c r="D101" s="36"/>
      <c r="E101" s="70">
        <v>138220.64</v>
      </c>
      <c r="F101" s="70">
        <f>SUM(F2:F98)</f>
        <v>138220.6365</v>
      </c>
    </row>
    <row r="102" spans="1:6" ht="12.75">
      <c r="A102" s="5"/>
      <c r="B102" s="6"/>
      <c r="D102" s="1"/>
      <c r="E102" s="16"/>
      <c r="F102" s="24"/>
    </row>
    <row r="103" spans="1:6" ht="15.75">
      <c r="A103" s="5"/>
      <c r="B103" s="6"/>
      <c r="C103" s="30" t="s">
        <v>8</v>
      </c>
      <c r="E103" s="68">
        <f>F101*0.02</f>
        <v>2764.41273</v>
      </c>
      <c r="F103" s="9"/>
    </row>
    <row r="104" spans="1:6" ht="15.75">
      <c r="A104" s="5"/>
      <c r="B104" s="6"/>
      <c r="C104" s="69" t="s">
        <v>18</v>
      </c>
      <c r="E104" s="74">
        <f>(E101-E103)</f>
        <v>135456.22727</v>
      </c>
      <c r="F104" s="9"/>
    </row>
    <row r="105" spans="1:6" ht="12.75">
      <c r="A105" s="5"/>
      <c r="B105" s="6"/>
      <c r="C105" s="4"/>
      <c r="D105" s="28"/>
      <c r="E105" s="16"/>
      <c r="F105" s="9"/>
    </row>
    <row r="106" spans="1:6" ht="30">
      <c r="A106" s="5"/>
      <c r="B106" s="6"/>
      <c r="C106" s="32" t="s">
        <v>9</v>
      </c>
      <c r="D106" s="1"/>
      <c r="E106" s="16"/>
      <c r="F106" s="9"/>
    </row>
    <row r="107" spans="1:6" ht="12.75">
      <c r="A107" s="5"/>
      <c r="B107" s="6"/>
      <c r="C107" s="4"/>
      <c r="D107" s="1"/>
      <c r="E107" s="16"/>
      <c r="F107" s="9"/>
    </row>
    <row r="108" spans="1:6" ht="15.75">
      <c r="A108" s="5"/>
      <c r="B108" s="6"/>
      <c r="C108" s="30" t="s">
        <v>19</v>
      </c>
      <c r="D108" s="31">
        <f>F101*0.05</f>
        <v>6911.031825</v>
      </c>
      <c r="E108" s="16"/>
      <c r="F108" s="9"/>
    </row>
    <row r="109" spans="3:6" ht="15">
      <c r="C109" s="32" t="s">
        <v>10</v>
      </c>
      <c r="D109" s="31">
        <f>F101*0.02</f>
        <v>2764.41273</v>
      </c>
      <c r="E109" s="9"/>
      <c r="F109" s="9"/>
    </row>
    <row r="110" spans="3:6" ht="15">
      <c r="C110" s="32" t="s">
        <v>11</v>
      </c>
      <c r="D110" s="94">
        <f>F101*0.1</f>
        <v>13822.06365</v>
      </c>
      <c r="E110" s="9"/>
      <c r="F110" s="9"/>
    </row>
    <row r="111" spans="4:6" ht="12.75">
      <c r="D111" s="29"/>
      <c r="E111" s="9"/>
      <c r="F111" s="9"/>
    </row>
    <row r="112" spans="3:6" ht="15.75" thickBot="1">
      <c r="C112" s="32" t="s">
        <v>12</v>
      </c>
      <c r="D112" s="72">
        <f>SUM(D108:D110)</f>
        <v>23497.508205</v>
      </c>
      <c r="E112" s="73"/>
      <c r="F112" s="68">
        <f>SUM(D108:D110)</f>
        <v>23497.508205</v>
      </c>
    </row>
    <row r="113" spans="4:6" ht="13.5" thickTop="1">
      <c r="D113" s="71"/>
      <c r="E113" s="71"/>
      <c r="F113" s="71"/>
    </row>
    <row r="114" spans="3:6" ht="15.75" thickBot="1">
      <c r="C114" s="33" t="s">
        <v>13</v>
      </c>
      <c r="D114" s="71"/>
      <c r="E114" s="71"/>
      <c r="F114" s="92">
        <f>SUM(F101:F112)</f>
        <v>161718.14470499998</v>
      </c>
    </row>
    <row r="115" ht="13.5" thickTop="1"/>
    <row r="116" spans="3:6" ht="15">
      <c r="C116" s="33"/>
      <c r="F116" s="51"/>
    </row>
    <row r="117" spans="3:6" ht="15.75">
      <c r="C117" s="20" t="s">
        <v>3</v>
      </c>
      <c r="F117" s="51"/>
    </row>
    <row r="119" ht="15.75">
      <c r="C119" s="20" t="s">
        <v>15</v>
      </c>
    </row>
    <row r="120" ht="15.75">
      <c r="C120" s="20"/>
    </row>
  </sheetData>
  <sheetProtection/>
  <printOptions horizontalCentered="1"/>
  <pageMargins left="0.3937007874015748" right="0.3937007874015748" top="0.984251968503937" bottom="0.7874015748031497" header="0.5118110236220472" footer="0.5118110236220472"/>
  <pageSetup horizontalDpi="360" verticalDpi="360" orientation="portrait" paperSize="9" r:id="rId1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I19" sqref="I19"/>
    </sheetView>
  </sheetViews>
  <sheetFormatPr defaultColWidth="9.140625" defaultRowHeight="12.75"/>
  <cols>
    <col min="8" max="8" width="6.8515625" style="0" customWidth="1"/>
    <col min="9" max="9" width="10.00390625" style="0" customWidth="1"/>
    <col min="10" max="10" width="15.8515625" style="0" customWidth="1"/>
    <col min="11" max="11" width="10.28125" style="0" customWidth="1"/>
    <col min="12" max="12" width="12.57421875" style="0" customWidth="1"/>
  </cols>
  <sheetData>
    <row r="1" spans="1:12" ht="20.25">
      <c r="A1" s="147" t="s">
        <v>138</v>
      </c>
      <c r="B1" s="147"/>
      <c r="C1" s="147"/>
      <c r="D1" s="147"/>
      <c r="E1" s="147"/>
      <c r="F1" s="147"/>
      <c r="G1" s="147"/>
      <c r="H1" s="147"/>
      <c r="I1" s="147"/>
      <c r="J1" s="147"/>
      <c r="K1" s="115"/>
      <c r="L1" s="115"/>
    </row>
    <row r="2" spans="1:12" ht="15">
      <c r="A2" s="148" t="s">
        <v>139</v>
      </c>
      <c r="B2" s="148"/>
      <c r="C2" s="148"/>
      <c r="D2" s="148"/>
      <c r="E2" s="148"/>
      <c r="F2" s="148"/>
      <c r="G2" s="148"/>
      <c r="H2" s="148"/>
      <c r="I2" s="148"/>
      <c r="J2" s="149"/>
      <c r="K2" s="69"/>
      <c r="L2" s="69"/>
    </row>
    <row r="3" spans="1:12" ht="15">
      <c r="A3" s="116" t="s">
        <v>140</v>
      </c>
      <c r="B3" s="145" t="s">
        <v>141</v>
      </c>
      <c r="C3" s="145"/>
      <c r="D3" s="145"/>
      <c r="E3" s="145"/>
      <c r="F3" s="145"/>
      <c r="G3" s="143" t="s">
        <v>142</v>
      </c>
      <c r="H3" s="143"/>
      <c r="I3" s="116" t="s">
        <v>143</v>
      </c>
      <c r="J3" s="116" t="s">
        <v>144</v>
      </c>
      <c r="K3" s="116" t="s">
        <v>145</v>
      </c>
      <c r="L3" s="117" t="s">
        <v>146</v>
      </c>
    </row>
    <row r="4" spans="1:12" ht="15">
      <c r="A4" s="116">
        <v>1</v>
      </c>
      <c r="B4" s="145" t="s">
        <v>147</v>
      </c>
      <c r="C4" s="145"/>
      <c r="D4" s="145"/>
      <c r="E4" s="145"/>
      <c r="F4" s="145"/>
      <c r="G4" s="143" t="s">
        <v>148</v>
      </c>
      <c r="H4" s="143"/>
      <c r="I4" s="118">
        <v>245</v>
      </c>
      <c r="J4" s="119">
        <f>I4*3</f>
        <v>735</v>
      </c>
      <c r="K4" s="119">
        <v>1.73</v>
      </c>
      <c r="L4" s="118">
        <f>PRODUCT(J4:K4)</f>
        <v>1271.55</v>
      </c>
    </row>
    <row r="5" spans="1:12" ht="15">
      <c r="A5" s="116">
        <v>2</v>
      </c>
      <c r="B5" s="145" t="s">
        <v>149</v>
      </c>
      <c r="C5" s="145"/>
      <c r="D5" s="145"/>
      <c r="E5" s="145"/>
      <c r="F5" s="145"/>
      <c r="G5" s="143" t="s">
        <v>150</v>
      </c>
      <c r="H5" s="143"/>
      <c r="I5" s="118">
        <v>96</v>
      </c>
      <c r="J5" s="119">
        <f aca="true" t="shared" si="0" ref="J5:J20">I5*3</f>
        <v>288</v>
      </c>
      <c r="K5" s="119">
        <v>1.73</v>
      </c>
      <c r="L5" s="118">
        <f aca="true" t="shared" si="1" ref="L5:L20">PRODUCT(J5:K5)</f>
        <v>498.24</v>
      </c>
    </row>
    <row r="6" spans="1:12" ht="15">
      <c r="A6" s="116">
        <v>3</v>
      </c>
      <c r="B6" s="145" t="s">
        <v>151</v>
      </c>
      <c r="C6" s="145"/>
      <c r="D6" s="145"/>
      <c r="E6" s="145"/>
      <c r="F6" s="145"/>
      <c r="G6" s="143" t="s">
        <v>152</v>
      </c>
      <c r="H6" s="143"/>
      <c r="I6" s="118">
        <v>1300</v>
      </c>
      <c r="J6" s="119">
        <f t="shared" si="0"/>
        <v>3900</v>
      </c>
      <c r="K6" s="119">
        <v>1.73</v>
      </c>
      <c r="L6" s="118">
        <f t="shared" si="1"/>
        <v>6747</v>
      </c>
    </row>
    <row r="7" spans="1:12" ht="15">
      <c r="A7" s="116">
        <v>4</v>
      </c>
      <c r="B7" s="145" t="s">
        <v>153</v>
      </c>
      <c r="C7" s="145"/>
      <c r="D7" s="145"/>
      <c r="E7" s="145"/>
      <c r="F7" s="145"/>
      <c r="G7" s="143" t="s">
        <v>154</v>
      </c>
      <c r="H7" s="143"/>
      <c r="I7" s="118">
        <v>390</v>
      </c>
      <c r="J7" s="119">
        <f t="shared" si="0"/>
        <v>1170</v>
      </c>
      <c r="K7" s="119">
        <v>1.73</v>
      </c>
      <c r="L7" s="118">
        <f t="shared" si="1"/>
        <v>2024.1</v>
      </c>
    </row>
    <row r="8" spans="1:12" ht="15">
      <c r="A8" s="116">
        <v>5</v>
      </c>
      <c r="B8" s="145" t="s">
        <v>155</v>
      </c>
      <c r="C8" s="145"/>
      <c r="D8" s="145"/>
      <c r="E8" s="145"/>
      <c r="F8" s="145"/>
      <c r="G8" s="143" t="s">
        <v>156</v>
      </c>
      <c r="H8" s="143"/>
      <c r="I8" s="118">
        <v>300</v>
      </c>
      <c r="J8" s="119">
        <f t="shared" si="0"/>
        <v>900</v>
      </c>
      <c r="K8" s="119">
        <v>1.73</v>
      </c>
      <c r="L8" s="118">
        <f t="shared" si="1"/>
        <v>1557</v>
      </c>
    </row>
    <row r="9" spans="1:12" ht="15">
      <c r="A9" s="116">
        <v>6</v>
      </c>
      <c r="B9" s="145" t="s">
        <v>157</v>
      </c>
      <c r="C9" s="145"/>
      <c r="D9" s="145"/>
      <c r="E9" s="145"/>
      <c r="F9" s="145"/>
      <c r="G9" s="143" t="s">
        <v>158</v>
      </c>
      <c r="H9" s="143"/>
      <c r="I9" s="118">
        <v>175</v>
      </c>
      <c r="J9" s="119">
        <f t="shared" si="0"/>
        <v>525</v>
      </c>
      <c r="K9" s="119">
        <v>1.73</v>
      </c>
      <c r="L9" s="118">
        <f t="shared" si="1"/>
        <v>908.25</v>
      </c>
    </row>
    <row r="10" spans="1:12" ht="15">
      <c r="A10" s="116">
        <v>7</v>
      </c>
      <c r="B10" s="145" t="s">
        <v>159</v>
      </c>
      <c r="C10" s="145"/>
      <c r="D10" s="145"/>
      <c r="E10" s="145"/>
      <c r="F10" s="145"/>
      <c r="G10" s="143" t="s">
        <v>160</v>
      </c>
      <c r="H10" s="143"/>
      <c r="I10" s="118">
        <v>254.4</v>
      </c>
      <c r="J10" s="119">
        <f t="shared" si="0"/>
        <v>763.2</v>
      </c>
      <c r="K10" s="119">
        <v>1.73</v>
      </c>
      <c r="L10" s="118">
        <f t="shared" si="1"/>
        <v>1320.336</v>
      </c>
    </row>
    <row r="11" spans="1:12" ht="15">
      <c r="A11" s="116">
        <v>8</v>
      </c>
      <c r="B11" s="145" t="s">
        <v>161</v>
      </c>
      <c r="C11" s="145"/>
      <c r="D11" s="145"/>
      <c r="E11" s="145"/>
      <c r="F11" s="145"/>
      <c r="G11" s="143" t="s">
        <v>162</v>
      </c>
      <c r="H11" s="143"/>
      <c r="I11" s="118">
        <v>390</v>
      </c>
      <c r="J11" s="119">
        <f t="shared" si="0"/>
        <v>1170</v>
      </c>
      <c r="K11" s="119">
        <v>1.73</v>
      </c>
      <c r="L11" s="118">
        <f t="shared" si="1"/>
        <v>2024.1</v>
      </c>
    </row>
    <row r="12" spans="1:12" ht="15">
      <c r="A12" s="116">
        <v>9</v>
      </c>
      <c r="B12" s="145" t="s">
        <v>163</v>
      </c>
      <c r="C12" s="145"/>
      <c r="D12" s="145"/>
      <c r="E12" s="145"/>
      <c r="F12" s="145"/>
      <c r="G12" s="143" t="s">
        <v>164</v>
      </c>
      <c r="H12" s="143"/>
      <c r="I12" s="118">
        <v>181.5</v>
      </c>
      <c r="J12" s="119">
        <f t="shared" si="0"/>
        <v>544.5</v>
      </c>
      <c r="K12" s="119">
        <v>1.73</v>
      </c>
      <c r="L12" s="118">
        <f t="shared" si="1"/>
        <v>941.985</v>
      </c>
    </row>
    <row r="13" spans="1:12" ht="15">
      <c r="A13" s="116">
        <v>10</v>
      </c>
      <c r="B13" s="145" t="s">
        <v>165</v>
      </c>
      <c r="C13" s="145"/>
      <c r="D13" s="145"/>
      <c r="E13" s="145"/>
      <c r="F13" s="145"/>
      <c r="G13" s="143" t="s">
        <v>166</v>
      </c>
      <c r="H13" s="143"/>
      <c r="I13" s="118">
        <v>82.5</v>
      </c>
      <c r="J13" s="119">
        <f t="shared" si="0"/>
        <v>247.5</v>
      </c>
      <c r="K13" s="119">
        <v>1.73</v>
      </c>
      <c r="L13" s="118">
        <f t="shared" si="1"/>
        <v>428.175</v>
      </c>
    </row>
    <row r="14" spans="1:12" ht="15">
      <c r="A14" s="116">
        <v>11</v>
      </c>
      <c r="B14" s="145" t="s">
        <v>167</v>
      </c>
      <c r="C14" s="145"/>
      <c r="D14" s="145"/>
      <c r="E14" s="145"/>
      <c r="F14" s="145"/>
      <c r="G14" s="143" t="s">
        <v>168</v>
      </c>
      <c r="H14" s="143"/>
      <c r="I14" s="118">
        <v>115</v>
      </c>
      <c r="J14" s="119">
        <f t="shared" si="0"/>
        <v>345</v>
      </c>
      <c r="K14" s="119">
        <v>1.73</v>
      </c>
      <c r="L14" s="118">
        <f t="shared" si="1"/>
        <v>596.85</v>
      </c>
    </row>
    <row r="15" spans="1:12" ht="15">
      <c r="A15" s="116">
        <v>12</v>
      </c>
      <c r="B15" s="145" t="s">
        <v>169</v>
      </c>
      <c r="C15" s="145"/>
      <c r="D15" s="145"/>
      <c r="E15" s="145"/>
      <c r="F15" s="145"/>
      <c r="G15" s="143" t="s">
        <v>170</v>
      </c>
      <c r="H15" s="143"/>
      <c r="I15" s="118">
        <v>440</v>
      </c>
      <c r="J15" s="119">
        <f t="shared" si="0"/>
        <v>1320</v>
      </c>
      <c r="K15" s="119">
        <v>1.73</v>
      </c>
      <c r="L15" s="118">
        <f t="shared" si="1"/>
        <v>2283.6</v>
      </c>
    </row>
    <row r="16" spans="1:12" ht="15">
      <c r="A16" s="116">
        <v>13</v>
      </c>
      <c r="B16" s="145" t="s">
        <v>171</v>
      </c>
      <c r="C16" s="145"/>
      <c r="D16" s="145"/>
      <c r="E16" s="145"/>
      <c r="F16" s="145"/>
      <c r="G16" s="143" t="s">
        <v>172</v>
      </c>
      <c r="H16" s="143"/>
      <c r="I16" s="118">
        <v>930</v>
      </c>
      <c r="J16" s="119">
        <f t="shared" si="0"/>
        <v>2790</v>
      </c>
      <c r="K16" s="119">
        <v>1.73</v>
      </c>
      <c r="L16" s="118">
        <f t="shared" si="1"/>
        <v>4826.7</v>
      </c>
    </row>
    <row r="17" spans="1:12" ht="15">
      <c r="A17" s="116">
        <v>14</v>
      </c>
      <c r="B17" s="145" t="s">
        <v>173</v>
      </c>
      <c r="C17" s="145"/>
      <c r="D17" s="145"/>
      <c r="E17" s="145"/>
      <c r="F17" s="145"/>
      <c r="G17" s="143" t="s">
        <v>174</v>
      </c>
      <c r="H17" s="143"/>
      <c r="I17" s="118">
        <v>352.5</v>
      </c>
      <c r="J17" s="119">
        <f t="shared" si="0"/>
        <v>1057.5</v>
      </c>
      <c r="K17" s="119">
        <v>1.73</v>
      </c>
      <c r="L17" s="118">
        <f t="shared" si="1"/>
        <v>1829.475</v>
      </c>
    </row>
    <row r="18" spans="1:12" ht="15">
      <c r="A18" s="116">
        <v>15</v>
      </c>
      <c r="B18" s="145" t="s">
        <v>175</v>
      </c>
      <c r="C18" s="145"/>
      <c r="D18" s="145"/>
      <c r="E18" s="145"/>
      <c r="F18" s="145"/>
      <c r="G18" s="143" t="s">
        <v>176</v>
      </c>
      <c r="H18" s="143"/>
      <c r="I18" s="118">
        <v>413</v>
      </c>
      <c r="J18" s="119">
        <f t="shared" si="0"/>
        <v>1239</v>
      </c>
      <c r="K18" s="119">
        <v>1.73</v>
      </c>
      <c r="L18" s="118">
        <f t="shared" si="1"/>
        <v>2143.47</v>
      </c>
    </row>
    <row r="19" spans="1:12" ht="15">
      <c r="A19" s="116">
        <v>16</v>
      </c>
      <c r="B19" s="145" t="s">
        <v>177</v>
      </c>
      <c r="C19" s="145"/>
      <c r="D19" s="145"/>
      <c r="E19" s="145"/>
      <c r="F19" s="145"/>
      <c r="G19" s="143" t="s">
        <v>178</v>
      </c>
      <c r="H19" s="143"/>
      <c r="I19" s="118">
        <v>237.6</v>
      </c>
      <c r="J19" s="119">
        <f t="shared" si="0"/>
        <v>712.8</v>
      </c>
      <c r="K19" s="119">
        <v>1.73</v>
      </c>
      <c r="L19" s="118">
        <f t="shared" si="1"/>
        <v>1233.144</v>
      </c>
    </row>
    <row r="20" spans="1:12" ht="15">
      <c r="A20" s="116">
        <v>17</v>
      </c>
      <c r="B20" s="145" t="s">
        <v>179</v>
      </c>
      <c r="C20" s="145"/>
      <c r="D20" s="145"/>
      <c r="E20" s="145"/>
      <c r="F20" s="145"/>
      <c r="G20" s="143" t="s">
        <v>180</v>
      </c>
      <c r="H20" s="143"/>
      <c r="I20" s="118">
        <v>387.6</v>
      </c>
      <c r="J20" s="119">
        <f t="shared" si="0"/>
        <v>1162.8000000000002</v>
      </c>
      <c r="K20" s="119">
        <v>1.73</v>
      </c>
      <c r="L20" s="118">
        <f t="shared" si="1"/>
        <v>2011.6440000000002</v>
      </c>
    </row>
    <row r="21" spans="1:12" ht="15">
      <c r="A21" s="143" t="s">
        <v>181</v>
      </c>
      <c r="B21" s="143"/>
      <c r="C21" s="143"/>
      <c r="D21" s="143"/>
      <c r="E21" s="143"/>
      <c r="F21" s="143"/>
      <c r="G21" s="143"/>
      <c r="H21" s="143"/>
      <c r="I21" s="118">
        <f>SUM(I4:I20)</f>
        <v>6290.1</v>
      </c>
      <c r="J21" s="120">
        <f>SUM(J4:J20)</f>
        <v>18870.3</v>
      </c>
      <c r="K21" s="116"/>
      <c r="L21" s="118">
        <f>SUM(L4:L20)</f>
        <v>32645.619</v>
      </c>
    </row>
    <row r="22" spans="1:12" ht="15">
      <c r="A22" s="146" t="s">
        <v>182</v>
      </c>
      <c r="B22" s="146"/>
      <c r="C22" s="146"/>
      <c r="D22" s="146"/>
      <c r="E22" s="146"/>
      <c r="F22" s="146"/>
      <c r="G22" s="146"/>
      <c r="H22" s="146"/>
      <c r="I22" s="146"/>
      <c r="J22" s="146"/>
      <c r="K22" s="69"/>
      <c r="L22" s="69"/>
    </row>
    <row r="23" spans="1:12" ht="15">
      <c r="A23" s="116">
        <v>1</v>
      </c>
      <c r="B23" s="145" t="s">
        <v>183</v>
      </c>
      <c r="C23" s="145"/>
      <c r="D23" s="145"/>
      <c r="E23" s="145"/>
      <c r="F23" s="145"/>
      <c r="G23" s="143" t="s">
        <v>184</v>
      </c>
      <c r="H23" s="143"/>
      <c r="I23" s="119">
        <v>3000</v>
      </c>
      <c r="J23" s="119"/>
      <c r="K23" s="119"/>
      <c r="L23" s="118"/>
    </row>
    <row r="24" spans="1:12" ht="15">
      <c r="A24" s="116">
        <v>2</v>
      </c>
      <c r="B24" s="145" t="s">
        <v>185</v>
      </c>
      <c r="C24" s="145"/>
      <c r="D24" s="145"/>
      <c r="E24" s="145"/>
      <c r="F24" s="145"/>
      <c r="G24" s="143" t="s">
        <v>186</v>
      </c>
      <c r="H24" s="143"/>
      <c r="I24" s="118">
        <v>684</v>
      </c>
      <c r="J24" s="119"/>
      <c r="K24" s="119"/>
      <c r="L24" s="118"/>
    </row>
    <row r="25" spans="1:12" ht="15">
      <c r="A25" s="116">
        <v>3</v>
      </c>
      <c r="B25" s="145" t="s">
        <v>187</v>
      </c>
      <c r="C25" s="145"/>
      <c r="D25" s="145"/>
      <c r="E25" s="145"/>
      <c r="F25" s="145"/>
      <c r="G25" s="143" t="s">
        <v>188</v>
      </c>
      <c r="H25" s="143"/>
      <c r="I25" s="118">
        <v>476</v>
      </c>
      <c r="J25" s="119"/>
      <c r="K25" s="119"/>
      <c r="L25" s="118"/>
    </row>
    <row r="26" spans="1:12" ht="15">
      <c r="A26" s="116">
        <v>4</v>
      </c>
      <c r="B26" s="145" t="s">
        <v>193</v>
      </c>
      <c r="C26" s="145"/>
      <c r="D26" s="145"/>
      <c r="E26" s="145"/>
      <c r="F26" s="145"/>
      <c r="G26" s="143" t="s">
        <v>194</v>
      </c>
      <c r="H26" s="143"/>
      <c r="I26" s="118">
        <v>330</v>
      </c>
      <c r="J26" s="119"/>
      <c r="K26" s="119"/>
      <c r="L26" s="118"/>
    </row>
    <row r="27" spans="1:12" ht="15">
      <c r="A27" s="116">
        <v>5</v>
      </c>
      <c r="B27" s="145" t="s">
        <v>189</v>
      </c>
      <c r="C27" s="145"/>
      <c r="D27" s="145"/>
      <c r="E27" s="145"/>
      <c r="F27" s="145"/>
      <c r="G27" s="143" t="s">
        <v>190</v>
      </c>
      <c r="H27" s="143"/>
      <c r="I27" s="118">
        <v>369</v>
      </c>
      <c r="J27" s="119"/>
      <c r="K27" s="119"/>
      <c r="L27" s="118"/>
    </row>
    <row r="28" spans="1:12" ht="15">
      <c r="A28" s="116">
        <v>6</v>
      </c>
      <c r="B28" s="145" t="s">
        <v>195</v>
      </c>
      <c r="C28" s="145"/>
      <c r="D28" s="145"/>
      <c r="E28" s="145"/>
      <c r="F28" s="145"/>
      <c r="G28" s="143" t="s">
        <v>196</v>
      </c>
      <c r="H28" s="143"/>
      <c r="I28" s="118">
        <v>74</v>
      </c>
      <c r="J28" s="119"/>
      <c r="K28" s="119"/>
      <c r="L28" s="118"/>
    </row>
    <row r="29" spans="1:12" ht="15">
      <c r="A29" s="116">
        <v>7</v>
      </c>
      <c r="B29" s="145" t="s">
        <v>197</v>
      </c>
      <c r="C29" s="145"/>
      <c r="D29" s="145"/>
      <c r="E29" s="145"/>
      <c r="F29" s="145"/>
      <c r="G29" s="143" t="s">
        <v>196</v>
      </c>
      <c r="H29" s="143"/>
      <c r="I29" s="118">
        <v>74</v>
      </c>
      <c r="J29" s="119"/>
      <c r="K29" s="119"/>
      <c r="L29" s="118"/>
    </row>
    <row r="30" spans="1:12" ht="15">
      <c r="A30" s="116">
        <v>8</v>
      </c>
      <c r="B30" s="145" t="s">
        <v>198</v>
      </c>
      <c r="C30" s="145"/>
      <c r="D30" s="145"/>
      <c r="E30" s="145"/>
      <c r="F30" s="145"/>
      <c r="G30" s="143" t="s">
        <v>199</v>
      </c>
      <c r="H30" s="143"/>
      <c r="I30" s="118">
        <v>900</v>
      </c>
      <c r="J30" s="119"/>
      <c r="K30" s="119"/>
      <c r="L30" s="118"/>
    </row>
    <row r="31" spans="1:12" ht="15">
      <c r="A31" s="116">
        <v>9</v>
      </c>
      <c r="B31" s="145" t="s">
        <v>200</v>
      </c>
      <c r="C31" s="145"/>
      <c r="D31" s="145"/>
      <c r="E31" s="145"/>
      <c r="F31" s="145"/>
      <c r="G31" s="143" t="s">
        <v>201</v>
      </c>
      <c r="H31" s="143"/>
      <c r="I31" s="118">
        <v>208</v>
      </c>
      <c r="J31" s="119"/>
      <c r="K31" s="119"/>
      <c r="L31" s="118"/>
    </row>
    <row r="32" spans="1:12" ht="15">
      <c r="A32" s="116">
        <v>6</v>
      </c>
      <c r="B32" s="145" t="s">
        <v>202</v>
      </c>
      <c r="C32" s="145"/>
      <c r="D32" s="145"/>
      <c r="E32" s="145"/>
      <c r="F32" s="145"/>
      <c r="G32" s="143" t="s">
        <v>191</v>
      </c>
      <c r="H32" s="143"/>
      <c r="I32" s="118">
        <v>810</v>
      </c>
      <c r="J32" s="119"/>
      <c r="K32" s="119"/>
      <c r="L32" s="118"/>
    </row>
    <row r="33" spans="1:12" ht="15">
      <c r="A33" s="143" t="s">
        <v>181</v>
      </c>
      <c r="B33" s="143"/>
      <c r="C33" s="143"/>
      <c r="D33" s="143"/>
      <c r="E33" s="143"/>
      <c r="F33" s="143"/>
      <c r="G33" s="143"/>
      <c r="H33" s="143"/>
      <c r="I33" s="118">
        <f>SUM(I23:I32)</f>
        <v>6925</v>
      </c>
      <c r="J33" s="119"/>
      <c r="K33" s="117"/>
      <c r="L33" s="118"/>
    </row>
    <row r="34" spans="1:12" ht="15">
      <c r="A34" s="115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5">
      <c r="A35" s="115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5">
      <c r="A36" s="115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15">
      <c r="A37" s="115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5.75">
      <c r="A38" s="115"/>
      <c r="B38" s="69"/>
      <c r="C38" s="144" t="s">
        <v>3</v>
      </c>
      <c r="D38" s="144"/>
      <c r="E38" s="144"/>
      <c r="F38" s="144"/>
      <c r="G38" s="144"/>
      <c r="H38" s="69"/>
      <c r="I38" s="69"/>
      <c r="J38" s="69"/>
      <c r="K38" s="69"/>
      <c r="L38" s="69"/>
    </row>
    <row r="39" spans="1:12" ht="15">
      <c r="A39" s="115"/>
      <c r="B39" s="69"/>
      <c r="C39" s="69"/>
      <c r="E39" s="69"/>
      <c r="F39" s="69"/>
      <c r="G39" s="69"/>
      <c r="H39" s="69"/>
      <c r="I39" s="69"/>
      <c r="J39" s="69"/>
      <c r="K39" s="69"/>
      <c r="L39" s="69"/>
    </row>
    <row r="40" spans="1:12" ht="15.75">
      <c r="A40" s="115"/>
      <c r="B40" s="69"/>
      <c r="C40" s="144" t="s">
        <v>192</v>
      </c>
      <c r="D40" s="144"/>
      <c r="E40" s="144"/>
      <c r="F40" s="144"/>
      <c r="G40" s="144"/>
      <c r="H40" s="69"/>
      <c r="I40" s="69"/>
      <c r="J40" s="69"/>
      <c r="K40" s="69"/>
      <c r="L40" s="69"/>
    </row>
  </sheetData>
  <sheetProtection/>
  <mergeCells count="63">
    <mergeCell ref="G29:H29"/>
    <mergeCell ref="B31:F31"/>
    <mergeCell ref="G31:H31"/>
    <mergeCell ref="B30:F30"/>
    <mergeCell ref="G30:H30"/>
    <mergeCell ref="A1:J1"/>
    <mergeCell ref="A2:J2"/>
    <mergeCell ref="B3:F3"/>
    <mergeCell ref="G3:H3"/>
    <mergeCell ref="B4:F4"/>
    <mergeCell ref="G4:H4"/>
    <mergeCell ref="B5:F5"/>
    <mergeCell ref="G5:H5"/>
    <mergeCell ref="B6:F6"/>
    <mergeCell ref="G6:H6"/>
    <mergeCell ref="B7:F7"/>
    <mergeCell ref="G7:H7"/>
    <mergeCell ref="B8:F8"/>
    <mergeCell ref="G8:H8"/>
    <mergeCell ref="B9:F9"/>
    <mergeCell ref="G9:H9"/>
    <mergeCell ref="B10:F10"/>
    <mergeCell ref="G10:H10"/>
    <mergeCell ref="B11:F11"/>
    <mergeCell ref="G11:H11"/>
    <mergeCell ref="B12:F12"/>
    <mergeCell ref="G12:H12"/>
    <mergeCell ref="B13:F13"/>
    <mergeCell ref="G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B20:F20"/>
    <mergeCell ref="G20:H20"/>
    <mergeCell ref="A21:H21"/>
    <mergeCell ref="A22:J22"/>
    <mergeCell ref="B23:F23"/>
    <mergeCell ref="G23:H23"/>
    <mergeCell ref="B24:F24"/>
    <mergeCell ref="G24:H24"/>
    <mergeCell ref="B25:F25"/>
    <mergeCell ref="G25:H25"/>
    <mergeCell ref="B26:F26"/>
    <mergeCell ref="G26:H26"/>
    <mergeCell ref="A33:H33"/>
    <mergeCell ref="C38:G38"/>
    <mergeCell ref="C40:G40"/>
    <mergeCell ref="B27:F27"/>
    <mergeCell ref="G27:H27"/>
    <mergeCell ref="B32:F32"/>
    <mergeCell ref="G32:H32"/>
    <mergeCell ref="B28:F28"/>
    <mergeCell ref="G28:H28"/>
    <mergeCell ref="B29:F29"/>
  </mergeCells>
  <printOptions horizontalCentered="1"/>
  <pageMargins left="0.3937007874015748" right="0.3937007874015748" top="0.984251968503937" bottom="0.7874015748031497" header="0.5118110236220472" footer="0.5118110236220472"/>
  <pageSetup horizontalDpi="360" verticalDpi="360" orientation="portrait" paperSize="9" r:id="rId1"/>
  <headerFooter alignWithMargins="0"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0">
      <selection activeCell="J23" sqref="J23"/>
    </sheetView>
  </sheetViews>
  <sheetFormatPr defaultColWidth="9.140625" defaultRowHeight="12.75"/>
  <cols>
    <col min="8" max="8" width="6.8515625" style="0" customWidth="1"/>
    <col min="9" max="9" width="10.00390625" style="0" customWidth="1"/>
    <col min="10" max="10" width="15.8515625" style="0" customWidth="1"/>
    <col min="11" max="11" width="10.28125" style="0" customWidth="1"/>
    <col min="12" max="12" width="12.57421875" style="0" customWidth="1"/>
  </cols>
  <sheetData>
    <row r="1" spans="1:12" ht="20.25">
      <c r="A1" s="147" t="s">
        <v>138</v>
      </c>
      <c r="B1" s="147"/>
      <c r="C1" s="147"/>
      <c r="D1" s="147"/>
      <c r="E1" s="147"/>
      <c r="F1" s="147"/>
      <c r="G1" s="147"/>
      <c r="H1" s="147"/>
      <c r="I1" s="147"/>
      <c r="J1" s="147"/>
      <c r="K1" s="115"/>
      <c r="L1" s="115"/>
    </row>
    <row r="2" spans="1:12" ht="15">
      <c r="A2" s="148" t="s">
        <v>139</v>
      </c>
      <c r="B2" s="148"/>
      <c r="C2" s="148"/>
      <c r="D2" s="148"/>
      <c r="E2" s="148"/>
      <c r="F2" s="148"/>
      <c r="G2" s="148"/>
      <c r="H2" s="148"/>
      <c r="I2" s="148"/>
      <c r="J2" s="149"/>
      <c r="K2" s="69"/>
      <c r="L2" s="69"/>
    </row>
    <row r="3" spans="1:12" ht="15">
      <c r="A3" s="116" t="s">
        <v>140</v>
      </c>
      <c r="B3" s="145" t="s">
        <v>141</v>
      </c>
      <c r="C3" s="145"/>
      <c r="D3" s="145"/>
      <c r="E3" s="145"/>
      <c r="F3" s="145"/>
      <c r="G3" s="143" t="s">
        <v>142</v>
      </c>
      <c r="H3" s="143"/>
      <c r="I3" s="116" t="s">
        <v>143</v>
      </c>
      <c r="J3" s="116" t="s">
        <v>144</v>
      </c>
      <c r="K3" s="116" t="s">
        <v>145</v>
      </c>
      <c r="L3" s="117" t="s">
        <v>146</v>
      </c>
    </row>
    <row r="4" spans="1:12" ht="15">
      <c r="A4" s="116">
        <v>1</v>
      </c>
      <c r="B4" s="145" t="s">
        <v>147</v>
      </c>
      <c r="C4" s="145"/>
      <c r="D4" s="145"/>
      <c r="E4" s="145"/>
      <c r="F4" s="145"/>
      <c r="G4" s="143" t="s">
        <v>148</v>
      </c>
      <c r="H4" s="143"/>
      <c r="I4" s="118">
        <v>245</v>
      </c>
      <c r="J4" s="119">
        <f>I4*3</f>
        <v>735</v>
      </c>
      <c r="K4" s="119">
        <v>1.73</v>
      </c>
      <c r="L4" s="118">
        <f>PRODUCT(J4:K4)</f>
        <v>1271.55</v>
      </c>
    </row>
    <row r="5" spans="1:12" ht="15">
      <c r="A5" s="116">
        <v>2</v>
      </c>
      <c r="B5" s="145" t="s">
        <v>149</v>
      </c>
      <c r="C5" s="145"/>
      <c r="D5" s="145"/>
      <c r="E5" s="145"/>
      <c r="F5" s="145"/>
      <c r="G5" s="143" t="s">
        <v>150</v>
      </c>
      <c r="H5" s="143"/>
      <c r="I5" s="118">
        <v>96</v>
      </c>
      <c r="J5" s="119">
        <f aca="true" t="shared" si="0" ref="J5:J17">I5*3</f>
        <v>288</v>
      </c>
      <c r="K5" s="119">
        <v>1.73</v>
      </c>
      <c r="L5" s="118">
        <f aca="true" t="shared" si="1" ref="L5:L17">PRODUCT(J5:K5)</f>
        <v>498.24</v>
      </c>
    </row>
    <row r="6" spans="1:12" ht="15">
      <c r="A6" s="116">
        <v>3</v>
      </c>
      <c r="B6" s="145" t="s">
        <v>151</v>
      </c>
      <c r="C6" s="145"/>
      <c r="D6" s="145"/>
      <c r="E6" s="145"/>
      <c r="F6" s="145"/>
      <c r="G6" s="143" t="s">
        <v>152</v>
      </c>
      <c r="H6" s="143"/>
      <c r="I6" s="118">
        <v>1300</v>
      </c>
      <c r="J6" s="119">
        <f t="shared" si="0"/>
        <v>3900</v>
      </c>
      <c r="K6" s="119">
        <v>1.73</v>
      </c>
      <c r="L6" s="118">
        <f t="shared" si="1"/>
        <v>6747</v>
      </c>
    </row>
    <row r="7" spans="1:12" ht="15">
      <c r="A7" s="116">
        <v>4</v>
      </c>
      <c r="B7" s="145" t="s">
        <v>153</v>
      </c>
      <c r="C7" s="145"/>
      <c r="D7" s="145"/>
      <c r="E7" s="145"/>
      <c r="F7" s="145"/>
      <c r="G7" s="143" t="s">
        <v>154</v>
      </c>
      <c r="H7" s="143"/>
      <c r="I7" s="118">
        <v>390</v>
      </c>
      <c r="J7" s="119">
        <f t="shared" si="0"/>
        <v>1170</v>
      </c>
      <c r="K7" s="119">
        <v>1.73</v>
      </c>
      <c r="L7" s="118">
        <f t="shared" si="1"/>
        <v>2024.1</v>
      </c>
    </row>
    <row r="8" spans="1:12" ht="15">
      <c r="A8" s="116">
        <v>5</v>
      </c>
      <c r="B8" s="145" t="s">
        <v>155</v>
      </c>
      <c r="C8" s="145"/>
      <c r="D8" s="145"/>
      <c r="E8" s="145"/>
      <c r="F8" s="145"/>
      <c r="G8" s="143" t="s">
        <v>156</v>
      </c>
      <c r="H8" s="143"/>
      <c r="I8" s="118">
        <v>300</v>
      </c>
      <c r="J8" s="119">
        <f t="shared" si="0"/>
        <v>900</v>
      </c>
      <c r="K8" s="119">
        <v>1.73</v>
      </c>
      <c r="L8" s="118">
        <f t="shared" si="1"/>
        <v>1557</v>
      </c>
    </row>
    <row r="9" spans="1:12" ht="15">
      <c r="A9" s="116">
        <v>6</v>
      </c>
      <c r="B9" s="145" t="s">
        <v>157</v>
      </c>
      <c r="C9" s="145"/>
      <c r="D9" s="145"/>
      <c r="E9" s="145"/>
      <c r="F9" s="145"/>
      <c r="G9" s="143" t="s">
        <v>158</v>
      </c>
      <c r="H9" s="143"/>
      <c r="I9" s="118">
        <v>175</v>
      </c>
      <c r="J9" s="119">
        <f t="shared" si="0"/>
        <v>525</v>
      </c>
      <c r="K9" s="119">
        <v>1.73</v>
      </c>
      <c r="L9" s="118">
        <f t="shared" si="1"/>
        <v>908.25</v>
      </c>
    </row>
    <row r="10" spans="1:12" ht="15">
      <c r="A10" s="116">
        <v>7</v>
      </c>
      <c r="B10" s="145" t="s">
        <v>159</v>
      </c>
      <c r="C10" s="145"/>
      <c r="D10" s="145"/>
      <c r="E10" s="145"/>
      <c r="F10" s="145"/>
      <c r="G10" s="143" t="s">
        <v>160</v>
      </c>
      <c r="H10" s="143"/>
      <c r="I10" s="118">
        <v>254.4</v>
      </c>
      <c r="J10" s="119">
        <f t="shared" si="0"/>
        <v>763.2</v>
      </c>
      <c r="K10" s="119">
        <v>1.73</v>
      </c>
      <c r="L10" s="118">
        <f t="shared" si="1"/>
        <v>1320.336</v>
      </c>
    </row>
    <row r="11" spans="1:12" ht="15">
      <c r="A11" s="116">
        <v>8</v>
      </c>
      <c r="B11" s="145" t="s">
        <v>163</v>
      </c>
      <c r="C11" s="145"/>
      <c r="D11" s="145"/>
      <c r="E11" s="145"/>
      <c r="F11" s="145"/>
      <c r="G11" s="143" t="s">
        <v>164</v>
      </c>
      <c r="H11" s="143"/>
      <c r="I11" s="118">
        <v>181.5</v>
      </c>
      <c r="J11" s="119">
        <f t="shared" si="0"/>
        <v>544.5</v>
      </c>
      <c r="K11" s="119">
        <v>1.73</v>
      </c>
      <c r="L11" s="118">
        <f t="shared" si="1"/>
        <v>941.985</v>
      </c>
    </row>
    <row r="12" spans="1:12" ht="15">
      <c r="A12" s="116">
        <v>9</v>
      </c>
      <c r="B12" s="145" t="s">
        <v>165</v>
      </c>
      <c r="C12" s="145"/>
      <c r="D12" s="145"/>
      <c r="E12" s="145"/>
      <c r="F12" s="145"/>
      <c r="G12" s="143" t="s">
        <v>166</v>
      </c>
      <c r="H12" s="143"/>
      <c r="I12" s="118">
        <v>82.5</v>
      </c>
      <c r="J12" s="119">
        <f t="shared" si="0"/>
        <v>247.5</v>
      </c>
      <c r="K12" s="119">
        <v>1.73</v>
      </c>
      <c r="L12" s="118">
        <f t="shared" si="1"/>
        <v>428.175</v>
      </c>
    </row>
    <row r="13" spans="1:12" ht="15">
      <c r="A13" s="116">
        <v>10</v>
      </c>
      <c r="B13" s="145" t="s">
        <v>167</v>
      </c>
      <c r="C13" s="145"/>
      <c r="D13" s="145"/>
      <c r="E13" s="145"/>
      <c r="F13" s="145"/>
      <c r="G13" s="143" t="s">
        <v>168</v>
      </c>
      <c r="H13" s="143"/>
      <c r="I13" s="118">
        <v>115</v>
      </c>
      <c r="J13" s="119">
        <f t="shared" si="0"/>
        <v>345</v>
      </c>
      <c r="K13" s="119">
        <v>1.73</v>
      </c>
      <c r="L13" s="118">
        <f t="shared" si="1"/>
        <v>596.85</v>
      </c>
    </row>
    <row r="14" spans="1:12" ht="15">
      <c r="A14" s="116">
        <v>11</v>
      </c>
      <c r="B14" s="145" t="s">
        <v>169</v>
      </c>
      <c r="C14" s="145"/>
      <c r="D14" s="145"/>
      <c r="E14" s="145"/>
      <c r="F14" s="145"/>
      <c r="G14" s="143" t="s">
        <v>170</v>
      </c>
      <c r="H14" s="143"/>
      <c r="I14" s="118">
        <v>440</v>
      </c>
      <c r="J14" s="119">
        <f t="shared" si="0"/>
        <v>1320</v>
      </c>
      <c r="K14" s="119">
        <v>1.73</v>
      </c>
      <c r="L14" s="118">
        <f t="shared" si="1"/>
        <v>2283.6</v>
      </c>
    </row>
    <row r="15" spans="1:12" ht="15">
      <c r="A15" s="116">
        <v>12</v>
      </c>
      <c r="B15" s="145" t="s">
        <v>173</v>
      </c>
      <c r="C15" s="145"/>
      <c r="D15" s="145"/>
      <c r="E15" s="145"/>
      <c r="F15" s="145"/>
      <c r="G15" s="143" t="s">
        <v>174</v>
      </c>
      <c r="H15" s="143"/>
      <c r="I15" s="118">
        <v>352.5</v>
      </c>
      <c r="J15" s="119">
        <f t="shared" si="0"/>
        <v>1057.5</v>
      </c>
      <c r="K15" s="119">
        <v>1.73</v>
      </c>
      <c r="L15" s="118">
        <f t="shared" si="1"/>
        <v>1829.475</v>
      </c>
    </row>
    <row r="16" spans="1:12" ht="15">
      <c r="A16" s="116">
        <v>13</v>
      </c>
      <c r="B16" s="145" t="s">
        <v>179</v>
      </c>
      <c r="C16" s="145"/>
      <c r="D16" s="145"/>
      <c r="E16" s="145"/>
      <c r="F16" s="145"/>
      <c r="G16" s="143" t="s">
        <v>180</v>
      </c>
      <c r="H16" s="143"/>
      <c r="I16" s="118">
        <v>387.6</v>
      </c>
      <c r="J16" s="119">
        <f>I16*3</f>
        <v>1162.8000000000002</v>
      </c>
      <c r="K16" s="119">
        <v>1.73</v>
      </c>
      <c r="L16" s="118">
        <f>PRODUCT(J16:K16)</f>
        <v>2011.6440000000002</v>
      </c>
    </row>
    <row r="17" spans="1:12" ht="15">
      <c r="A17" s="116">
        <v>14</v>
      </c>
      <c r="B17" s="145" t="s">
        <v>203</v>
      </c>
      <c r="C17" s="145"/>
      <c r="D17" s="145"/>
      <c r="E17" s="145"/>
      <c r="F17" s="145"/>
      <c r="G17" s="143"/>
      <c r="H17" s="143"/>
      <c r="I17" s="118">
        <v>1970.6</v>
      </c>
      <c r="J17" s="119">
        <f t="shared" si="0"/>
        <v>5911.799999999999</v>
      </c>
      <c r="K17" s="119">
        <v>1.73</v>
      </c>
      <c r="L17" s="118">
        <f t="shared" si="1"/>
        <v>10227.413999999999</v>
      </c>
    </row>
    <row r="18" spans="1:12" ht="15">
      <c r="A18" s="143" t="s">
        <v>181</v>
      </c>
      <c r="B18" s="143"/>
      <c r="C18" s="143"/>
      <c r="D18" s="143"/>
      <c r="E18" s="143"/>
      <c r="F18" s="143"/>
      <c r="G18" s="143"/>
      <c r="H18" s="143"/>
      <c r="I18" s="118">
        <f>SUM(I4:I17)</f>
        <v>6290.1</v>
      </c>
      <c r="J18" s="120">
        <f>SUM(J4:J17)</f>
        <v>18870.3</v>
      </c>
      <c r="K18" s="116"/>
      <c r="L18" s="118">
        <f>SUM(L4:L17)</f>
        <v>32645.619</v>
      </c>
    </row>
    <row r="19" spans="1:12" ht="15">
      <c r="A19" s="146" t="s">
        <v>182</v>
      </c>
      <c r="B19" s="146"/>
      <c r="C19" s="146"/>
      <c r="D19" s="146"/>
      <c r="E19" s="146"/>
      <c r="F19" s="146"/>
      <c r="G19" s="146"/>
      <c r="H19" s="146"/>
      <c r="I19" s="146"/>
      <c r="J19" s="146"/>
      <c r="K19" s="69"/>
      <c r="L19" s="69"/>
    </row>
    <row r="20" spans="1:12" ht="15">
      <c r="A20" s="116">
        <v>1</v>
      </c>
      <c r="B20" s="145" t="s">
        <v>183</v>
      </c>
      <c r="C20" s="145"/>
      <c r="D20" s="145"/>
      <c r="E20" s="145"/>
      <c r="F20" s="145"/>
      <c r="G20" s="143" t="s">
        <v>184</v>
      </c>
      <c r="H20" s="143"/>
      <c r="I20" s="119">
        <v>3000</v>
      </c>
      <c r="J20" s="119"/>
      <c r="K20" s="119"/>
      <c r="L20" s="118"/>
    </row>
    <row r="21" spans="1:12" ht="15">
      <c r="A21" s="116">
        <v>2</v>
      </c>
      <c r="B21" s="145" t="s">
        <v>185</v>
      </c>
      <c r="C21" s="145"/>
      <c r="D21" s="145"/>
      <c r="E21" s="145"/>
      <c r="F21" s="145"/>
      <c r="G21" s="143" t="s">
        <v>186</v>
      </c>
      <c r="H21" s="143"/>
      <c r="I21" s="118">
        <v>684</v>
      </c>
      <c r="J21" s="119"/>
      <c r="K21" s="119"/>
      <c r="L21" s="118"/>
    </row>
    <row r="22" spans="1:12" ht="15">
      <c r="A22" s="116">
        <v>3</v>
      </c>
      <c r="B22" s="145" t="s">
        <v>187</v>
      </c>
      <c r="C22" s="145"/>
      <c r="D22" s="145"/>
      <c r="E22" s="145"/>
      <c r="F22" s="145"/>
      <c r="G22" s="143" t="s">
        <v>188</v>
      </c>
      <c r="H22" s="143"/>
      <c r="I22" s="118">
        <v>476</v>
      </c>
      <c r="J22" s="119"/>
      <c r="K22" s="119"/>
      <c r="L22" s="118"/>
    </row>
    <row r="23" spans="1:12" ht="15">
      <c r="A23" s="116">
        <v>4</v>
      </c>
      <c r="B23" s="145" t="s">
        <v>193</v>
      </c>
      <c r="C23" s="145"/>
      <c r="D23" s="145"/>
      <c r="E23" s="145"/>
      <c r="F23" s="145"/>
      <c r="G23" s="143" t="s">
        <v>194</v>
      </c>
      <c r="H23" s="143"/>
      <c r="I23" s="118">
        <v>330</v>
      </c>
      <c r="J23" s="119"/>
      <c r="K23" s="119"/>
      <c r="L23" s="118"/>
    </row>
    <row r="24" spans="1:12" ht="15">
      <c r="A24" s="116">
        <v>5</v>
      </c>
      <c r="B24" s="145" t="s">
        <v>189</v>
      </c>
      <c r="C24" s="145"/>
      <c r="D24" s="145"/>
      <c r="E24" s="145"/>
      <c r="F24" s="145"/>
      <c r="G24" s="143" t="s">
        <v>190</v>
      </c>
      <c r="H24" s="143"/>
      <c r="I24" s="118">
        <v>369</v>
      </c>
      <c r="J24" s="119"/>
      <c r="K24" s="119"/>
      <c r="L24" s="118"/>
    </row>
    <row r="25" spans="1:12" ht="15">
      <c r="A25" s="116">
        <v>6</v>
      </c>
      <c r="B25" s="145" t="s">
        <v>195</v>
      </c>
      <c r="C25" s="145"/>
      <c r="D25" s="145"/>
      <c r="E25" s="145"/>
      <c r="F25" s="145"/>
      <c r="G25" s="143" t="s">
        <v>196</v>
      </c>
      <c r="H25" s="143"/>
      <c r="I25" s="118">
        <v>74</v>
      </c>
      <c r="J25" s="119"/>
      <c r="K25" s="119"/>
      <c r="L25" s="118"/>
    </row>
    <row r="26" spans="1:12" ht="15">
      <c r="A26" s="116">
        <v>7</v>
      </c>
      <c r="B26" s="145" t="s">
        <v>197</v>
      </c>
      <c r="C26" s="145"/>
      <c r="D26" s="145"/>
      <c r="E26" s="145"/>
      <c r="F26" s="145"/>
      <c r="G26" s="143" t="s">
        <v>196</v>
      </c>
      <c r="H26" s="143"/>
      <c r="I26" s="118">
        <v>74</v>
      </c>
      <c r="J26" s="119"/>
      <c r="K26" s="119"/>
      <c r="L26" s="118"/>
    </row>
    <row r="27" spans="1:12" ht="15">
      <c r="A27" s="116">
        <v>8</v>
      </c>
      <c r="B27" s="145" t="s">
        <v>198</v>
      </c>
      <c r="C27" s="145"/>
      <c r="D27" s="145"/>
      <c r="E27" s="145"/>
      <c r="F27" s="145"/>
      <c r="G27" s="143" t="s">
        <v>199</v>
      </c>
      <c r="H27" s="143"/>
      <c r="I27" s="118">
        <v>900</v>
      </c>
      <c r="J27" s="119"/>
      <c r="K27" s="119"/>
      <c r="L27" s="118"/>
    </row>
    <row r="28" spans="1:12" ht="15">
      <c r="A28" s="116">
        <v>9</v>
      </c>
      <c r="B28" s="145" t="s">
        <v>200</v>
      </c>
      <c r="C28" s="145"/>
      <c r="D28" s="145"/>
      <c r="E28" s="145"/>
      <c r="F28" s="145"/>
      <c r="G28" s="143" t="s">
        <v>201</v>
      </c>
      <c r="H28" s="143"/>
      <c r="I28" s="118">
        <v>208</v>
      </c>
      <c r="J28" s="119"/>
      <c r="K28" s="119"/>
      <c r="L28" s="118"/>
    </row>
    <row r="29" spans="1:12" ht="15">
      <c r="A29" s="116">
        <v>6</v>
      </c>
      <c r="B29" s="145" t="s">
        <v>202</v>
      </c>
      <c r="C29" s="145"/>
      <c r="D29" s="145"/>
      <c r="E29" s="145"/>
      <c r="F29" s="145"/>
      <c r="G29" s="143" t="s">
        <v>191</v>
      </c>
      <c r="H29" s="143"/>
      <c r="I29" s="118">
        <v>810</v>
      </c>
      <c r="J29" s="119"/>
      <c r="K29" s="119"/>
      <c r="L29" s="118"/>
    </row>
    <row r="30" spans="1:12" ht="15">
      <c r="A30" s="143" t="s">
        <v>181</v>
      </c>
      <c r="B30" s="143"/>
      <c r="C30" s="143"/>
      <c r="D30" s="143"/>
      <c r="E30" s="143"/>
      <c r="F30" s="143"/>
      <c r="G30" s="143"/>
      <c r="H30" s="143"/>
      <c r="I30" s="118">
        <f>SUM(I20:I29)</f>
        <v>6925</v>
      </c>
      <c r="J30" s="119"/>
      <c r="K30" s="117"/>
      <c r="L30" s="118"/>
    </row>
    <row r="31" spans="1:12" ht="15">
      <c r="A31" s="115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5">
      <c r="A32" s="115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5">
      <c r="A33" s="115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5">
      <c r="A34" s="115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5.75">
      <c r="A35" s="115"/>
      <c r="B35" s="69"/>
      <c r="C35" s="144" t="s">
        <v>3</v>
      </c>
      <c r="D35" s="144"/>
      <c r="E35" s="144"/>
      <c r="F35" s="144"/>
      <c r="G35" s="144"/>
      <c r="H35" s="69"/>
      <c r="I35" s="69"/>
      <c r="J35" s="69"/>
      <c r="K35" s="69"/>
      <c r="L35" s="69"/>
    </row>
    <row r="36" spans="1:12" ht="15">
      <c r="A36" s="115"/>
      <c r="B36" s="69"/>
      <c r="C36" s="69"/>
      <c r="E36" s="69"/>
      <c r="F36" s="69"/>
      <c r="G36" s="69"/>
      <c r="H36" s="69"/>
      <c r="I36" s="69"/>
      <c r="J36" s="69"/>
      <c r="K36" s="69"/>
      <c r="L36" s="69"/>
    </row>
    <row r="37" spans="1:12" ht="15.75">
      <c r="A37" s="115"/>
      <c r="B37" s="69"/>
      <c r="C37" s="144" t="s">
        <v>192</v>
      </c>
      <c r="D37" s="144"/>
      <c r="E37" s="144"/>
      <c r="F37" s="144"/>
      <c r="G37" s="144"/>
      <c r="H37" s="69"/>
      <c r="I37" s="69"/>
      <c r="J37" s="69"/>
      <c r="K37" s="69"/>
      <c r="L37" s="69"/>
    </row>
  </sheetData>
  <sheetProtection/>
  <mergeCells count="57">
    <mergeCell ref="A30:H30"/>
    <mergeCell ref="C35:G35"/>
    <mergeCell ref="C37:G37"/>
    <mergeCell ref="B16:F16"/>
    <mergeCell ref="G16:H16"/>
    <mergeCell ref="B27:F27"/>
    <mergeCell ref="G27:H27"/>
    <mergeCell ref="B28:F28"/>
    <mergeCell ref="G28:H28"/>
    <mergeCell ref="B29:F29"/>
    <mergeCell ref="G29:H29"/>
    <mergeCell ref="B24:F24"/>
    <mergeCell ref="G24:H24"/>
    <mergeCell ref="B25:F25"/>
    <mergeCell ref="G25:H25"/>
    <mergeCell ref="B26:F26"/>
    <mergeCell ref="G26:H26"/>
    <mergeCell ref="B21:F21"/>
    <mergeCell ref="G21:H21"/>
    <mergeCell ref="B22:F22"/>
    <mergeCell ref="G22:H22"/>
    <mergeCell ref="B23:F23"/>
    <mergeCell ref="G23:H23"/>
    <mergeCell ref="B17:F17"/>
    <mergeCell ref="G17:H17"/>
    <mergeCell ref="A18:H18"/>
    <mergeCell ref="A19:J19"/>
    <mergeCell ref="B20:F20"/>
    <mergeCell ref="G20:H20"/>
    <mergeCell ref="B15:F15"/>
    <mergeCell ref="G15:H15"/>
    <mergeCell ref="B13:F13"/>
    <mergeCell ref="G13:H13"/>
    <mergeCell ref="B14:F14"/>
    <mergeCell ref="G14:H14"/>
    <mergeCell ref="B11:F11"/>
    <mergeCell ref="G11:H11"/>
    <mergeCell ref="B12:F12"/>
    <mergeCell ref="G12:H12"/>
    <mergeCell ref="B8:F8"/>
    <mergeCell ref="G8:H8"/>
    <mergeCell ref="B9:F9"/>
    <mergeCell ref="G9:H9"/>
    <mergeCell ref="B10:F10"/>
    <mergeCell ref="G10:H10"/>
    <mergeCell ref="B5:F5"/>
    <mergeCell ref="G5:H5"/>
    <mergeCell ref="B6:F6"/>
    <mergeCell ref="G6:H6"/>
    <mergeCell ref="B7:F7"/>
    <mergeCell ref="G7:H7"/>
    <mergeCell ref="A1:J1"/>
    <mergeCell ref="A2:J2"/>
    <mergeCell ref="B3:F3"/>
    <mergeCell ref="G3:H3"/>
    <mergeCell ref="B4:F4"/>
    <mergeCell ref="G4:H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A1" sqref="A1:IV16384"/>
    </sheetView>
  </sheetViews>
  <sheetFormatPr defaultColWidth="9.140625" defaultRowHeight="12" customHeight="1"/>
  <cols>
    <col min="1" max="1" width="6.57421875" style="0" bestFit="1" customWidth="1"/>
    <col min="2" max="2" width="9.140625" style="0" customWidth="1"/>
    <col min="3" max="3" width="44.140625" style="0" customWidth="1"/>
    <col min="4" max="4" width="8.57421875" style="0" bestFit="1" customWidth="1"/>
    <col min="5" max="5" width="11.28125" style="0" bestFit="1" customWidth="1"/>
    <col min="6" max="6" width="14.7109375" style="0" bestFit="1" customWidth="1"/>
    <col min="7" max="7" width="11.140625" style="0" bestFit="1" customWidth="1"/>
    <col min="8" max="8" width="16.421875" style="0" customWidth="1"/>
  </cols>
  <sheetData>
    <row r="1" spans="1:8" ht="12" customHeight="1">
      <c r="A1" s="150" t="s">
        <v>206</v>
      </c>
      <c r="B1" s="150"/>
      <c r="C1" s="150"/>
      <c r="D1" s="150"/>
      <c r="E1" s="150"/>
      <c r="F1" s="150"/>
      <c r="G1" s="150"/>
      <c r="H1" s="150"/>
    </row>
    <row r="2" spans="1:8" ht="12" customHeight="1">
      <c r="A2" s="2" t="s">
        <v>0</v>
      </c>
      <c r="B2" s="2" t="s">
        <v>1</v>
      </c>
      <c r="C2" s="2" t="s">
        <v>2</v>
      </c>
      <c r="D2" s="2" t="s">
        <v>4</v>
      </c>
      <c r="E2" s="2" t="s">
        <v>5</v>
      </c>
      <c r="F2" s="22" t="s">
        <v>6</v>
      </c>
      <c r="G2" s="121" t="s">
        <v>205</v>
      </c>
      <c r="H2" s="121" t="s">
        <v>204</v>
      </c>
    </row>
    <row r="3" spans="1:8" ht="12" customHeight="1">
      <c r="A3" s="123">
        <v>1</v>
      </c>
      <c r="B3" s="124" t="s">
        <v>24</v>
      </c>
      <c r="C3" s="125" t="s">
        <v>25</v>
      </c>
      <c r="D3" s="122"/>
      <c r="E3" s="122"/>
      <c r="F3" s="122"/>
      <c r="G3" s="122"/>
      <c r="H3" s="122"/>
    </row>
    <row r="4" spans="1:8" ht="12" customHeight="1">
      <c r="A4" s="123"/>
      <c r="B4" s="124"/>
      <c r="C4" s="125" t="s">
        <v>108</v>
      </c>
      <c r="D4" s="122"/>
      <c r="E4" s="122"/>
      <c r="F4" s="122"/>
      <c r="G4" s="122"/>
      <c r="H4" s="122"/>
    </row>
    <row r="5" spans="1:8" ht="12" customHeight="1">
      <c r="A5" s="123"/>
      <c r="B5" s="124"/>
      <c r="C5" s="126" t="s">
        <v>116</v>
      </c>
      <c r="D5" s="122"/>
      <c r="E5" s="122"/>
      <c r="F5" s="122"/>
      <c r="G5" s="122"/>
      <c r="H5" s="122"/>
    </row>
    <row r="6" spans="1:8" ht="12" customHeight="1">
      <c r="A6" s="123"/>
      <c r="B6" s="124"/>
      <c r="C6" s="127" t="s">
        <v>115</v>
      </c>
      <c r="D6" s="128">
        <v>408</v>
      </c>
      <c r="E6" s="129">
        <v>5.37</v>
      </c>
      <c r="F6" s="130">
        <f>D6*E6</f>
        <v>2190.96</v>
      </c>
      <c r="G6" s="138">
        <v>0.21</v>
      </c>
      <c r="H6" s="139">
        <f>PRODUCT(F6*G6)</f>
        <v>460.1016</v>
      </c>
    </row>
    <row r="7" spans="1:8" ht="12" customHeight="1">
      <c r="A7" s="123">
        <v>2</v>
      </c>
      <c r="B7" s="124" t="s">
        <v>97</v>
      </c>
      <c r="C7" s="125" t="s">
        <v>98</v>
      </c>
      <c r="D7" s="122"/>
      <c r="E7" s="122"/>
      <c r="F7" s="122"/>
      <c r="G7" s="138"/>
      <c r="H7" s="139"/>
    </row>
    <row r="8" spans="1:8" ht="12" customHeight="1">
      <c r="A8" s="123"/>
      <c r="B8" s="124"/>
      <c r="C8" s="125" t="s">
        <v>101</v>
      </c>
      <c r="D8" s="128">
        <v>31.25</v>
      </c>
      <c r="E8" s="129">
        <v>7.73</v>
      </c>
      <c r="F8" s="130">
        <f>D8*E8</f>
        <v>241.5625</v>
      </c>
      <c r="G8" s="138">
        <v>0.19</v>
      </c>
      <c r="H8" s="139">
        <f>PRODUCT(F8*G8)</f>
        <v>45.896875</v>
      </c>
    </row>
    <row r="9" spans="1:8" ht="12" customHeight="1">
      <c r="A9" s="123">
        <v>3</v>
      </c>
      <c r="B9" s="124">
        <v>0.043101851851851856</v>
      </c>
      <c r="C9" s="125" t="s">
        <v>131</v>
      </c>
      <c r="D9" s="122"/>
      <c r="E9" s="122"/>
      <c r="F9" s="122"/>
      <c r="G9" s="138"/>
      <c r="H9" s="139"/>
    </row>
    <row r="10" spans="1:8" ht="12" customHeight="1">
      <c r="A10" s="123"/>
      <c r="B10" s="124"/>
      <c r="C10" s="125" t="s">
        <v>101</v>
      </c>
      <c r="D10" s="128">
        <v>31.25</v>
      </c>
      <c r="E10" s="129">
        <v>1.77</v>
      </c>
      <c r="F10" s="130">
        <f>D10*E10</f>
        <v>55.3125</v>
      </c>
      <c r="G10" s="138">
        <v>0.47</v>
      </c>
      <c r="H10" s="139">
        <f>PRODUCT(F10*G10)</f>
        <v>25.996875</v>
      </c>
    </row>
    <row r="11" spans="1:8" ht="12" customHeight="1">
      <c r="A11" s="123">
        <v>4</v>
      </c>
      <c r="B11" s="124" t="s">
        <v>26</v>
      </c>
      <c r="C11" s="125" t="s">
        <v>27</v>
      </c>
      <c r="D11" s="131"/>
      <c r="E11" s="129"/>
      <c r="F11" s="130"/>
      <c r="G11" s="138"/>
      <c r="H11" s="139"/>
    </row>
    <row r="12" spans="1:8" ht="12" customHeight="1">
      <c r="A12" s="123"/>
      <c r="B12" s="124"/>
      <c r="C12" s="125" t="s">
        <v>133</v>
      </c>
      <c r="D12" s="131"/>
      <c r="E12" s="129"/>
      <c r="F12" s="130"/>
      <c r="G12" s="138"/>
      <c r="H12" s="139"/>
    </row>
    <row r="13" spans="1:8" ht="12" customHeight="1">
      <c r="A13" s="123"/>
      <c r="B13" s="124"/>
      <c r="C13" s="125" t="s">
        <v>31</v>
      </c>
      <c r="D13" s="2"/>
      <c r="E13" s="129"/>
      <c r="F13" s="130"/>
      <c r="G13" s="138"/>
      <c r="H13" s="139"/>
    </row>
    <row r="14" spans="1:8" ht="12" customHeight="1">
      <c r="A14" s="123"/>
      <c r="B14" s="124"/>
      <c r="C14" s="132" t="s">
        <v>108</v>
      </c>
      <c r="D14" s="128"/>
      <c r="E14" s="129"/>
      <c r="F14" s="130"/>
      <c r="G14" s="138"/>
      <c r="H14" s="139"/>
    </row>
    <row r="15" spans="1:8" ht="12" customHeight="1">
      <c r="A15" s="123"/>
      <c r="B15" s="124"/>
      <c r="C15" s="127" t="s">
        <v>134</v>
      </c>
      <c r="D15" s="128">
        <v>1847.25</v>
      </c>
      <c r="E15" s="129">
        <v>0.53</v>
      </c>
      <c r="F15" s="130">
        <f>D15*E15</f>
        <v>979.0425</v>
      </c>
      <c r="G15" s="138">
        <v>0</v>
      </c>
      <c r="H15" s="139">
        <f>PRODUCT(F15*G15)</f>
        <v>0</v>
      </c>
    </row>
    <row r="16" spans="1:8" ht="12" customHeight="1">
      <c r="A16" s="123">
        <v>5</v>
      </c>
      <c r="B16" s="133" t="s">
        <v>14</v>
      </c>
      <c r="C16" s="125" t="s">
        <v>17</v>
      </c>
      <c r="D16" s="2"/>
      <c r="E16" s="129"/>
      <c r="F16" s="130"/>
      <c r="G16" s="138"/>
      <c r="H16" s="139"/>
    </row>
    <row r="17" spans="1:8" ht="12" customHeight="1">
      <c r="A17" s="123"/>
      <c r="B17" s="133"/>
      <c r="C17" s="134" t="s">
        <v>28</v>
      </c>
      <c r="D17" s="128">
        <v>25.2</v>
      </c>
      <c r="E17" s="129">
        <v>110.4</v>
      </c>
      <c r="F17" s="130">
        <f>D17*E17</f>
        <v>2782.08</v>
      </c>
      <c r="G17" s="138">
        <v>0.06</v>
      </c>
      <c r="H17" s="139">
        <f>PRODUCT(F17*G17)</f>
        <v>166.92479999999998</v>
      </c>
    </row>
    <row r="18" spans="1:8" ht="12" customHeight="1">
      <c r="A18" s="123">
        <v>6</v>
      </c>
      <c r="B18" s="124">
        <v>0.1264236111111111</v>
      </c>
      <c r="C18" s="125" t="s">
        <v>16</v>
      </c>
      <c r="D18" s="2"/>
      <c r="E18" s="129"/>
      <c r="F18" s="130"/>
      <c r="G18" s="138"/>
      <c r="H18" s="139"/>
    </row>
    <row r="19" spans="1:8" ht="12" customHeight="1">
      <c r="A19" s="123"/>
      <c r="B19" s="124"/>
      <c r="C19" s="134" t="s">
        <v>29</v>
      </c>
      <c r="D19" s="128">
        <v>25.2</v>
      </c>
      <c r="E19" s="129">
        <v>18.4</v>
      </c>
      <c r="F19" s="130">
        <f>D19*E19</f>
        <v>463.67999999999995</v>
      </c>
      <c r="G19" s="138">
        <v>0.59</v>
      </c>
      <c r="H19" s="139">
        <f>PRODUCT(F19*G19)</f>
        <v>273.5712</v>
      </c>
    </row>
    <row r="20" spans="1:8" ht="12" customHeight="1">
      <c r="A20" s="123">
        <v>7</v>
      </c>
      <c r="B20" s="124" t="s">
        <v>30</v>
      </c>
      <c r="C20" s="125" t="s">
        <v>23</v>
      </c>
      <c r="D20" s="2"/>
      <c r="E20" s="129"/>
      <c r="F20" s="130"/>
      <c r="G20" s="138"/>
      <c r="H20" s="139"/>
    </row>
    <row r="21" spans="1:8" ht="12" customHeight="1">
      <c r="A21" s="123"/>
      <c r="B21" s="124"/>
      <c r="C21" s="125" t="s">
        <v>109</v>
      </c>
      <c r="D21" s="2"/>
      <c r="E21" s="129"/>
      <c r="F21" s="130"/>
      <c r="G21" s="138"/>
      <c r="H21" s="139"/>
    </row>
    <row r="22" spans="1:8" ht="12" customHeight="1">
      <c r="A22" s="123"/>
      <c r="B22" s="124"/>
      <c r="C22" s="125" t="s">
        <v>118</v>
      </c>
      <c r="D22" s="2"/>
      <c r="E22" s="129"/>
      <c r="F22" s="130"/>
      <c r="G22" s="138"/>
      <c r="H22" s="139"/>
    </row>
    <row r="23" spans="1:8" ht="12" customHeight="1">
      <c r="A23" s="123"/>
      <c r="B23" s="124" t="s">
        <v>20</v>
      </c>
      <c r="C23" s="127" t="s">
        <v>117</v>
      </c>
      <c r="D23" s="128">
        <v>272</v>
      </c>
      <c r="E23" s="135">
        <v>26.7</v>
      </c>
      <c r="F23" s="136">
        <f>D23*E23</f>
        <v>7262.4</v>
      </c>
      <c r="G23" s="138">
        <v>0.13</v>
      </c>
      <c r="H23" s="139">
        <f>PRODUCT(F23*G23)</f>
        <v>944.112</v>
      </c>
    </row>
    <row r="24" spans="1:8" ht="12" customHeight="1">
      <c r="A24" s="123">
        <v>8</v>
      </c>
      <c r="B24" s="124" t="s">
        <v>32</v>
      </c>
      <c r="C24" s="125" t="s">
        <v>21</v>
      </c>
      <c r="D24" s="2"/>
      <c r="E24" s="129"/>
      <c r="F24" s="122"/>
      <c r="G24" s="138"/>
      <c r="H24" s="139"/>
    </row>
    <row r="25" spans="1:8" ht="12" customHeight="1">
      <c r="A25" s="123"/>
      <c r="B25" s="124"/>
      <c r="C25" s="125" t="s">
        <v>111</v>
      </c>
      <c r="D25" s="2"/>
      <c r="E25" s="129"/>
      <c r="F25" s="122"/>
      <c r="G25" s="138"/>
      <c r="H25" s="139"/>
    </row>
    <row r="26" spans="1:8" ht="12" customHeight="1">
      <c r="A26" s="123"/>
      <c r="B26" s="124"/>
      <c r="C26" s="127" t="s">
        <v>112</v>
      </c>
      <c r="D26" s="2"/>
      <c r="E26" s="129"/>
      <c r="F26" s="122"/>
      <c r="G26" s="138"/>
      <c r="H26" s="139"/>
    </row>
    <row r="27" spans="1:8" ht="12" customHeight="1">
      <c r="A27" s="123"/>
      <c r="B27" s="124"/>
      <c r="C27" s="137" t="s">
        <v>110</v>
      </c>
      <c r="D27" s="128">
        <v>7560</v>
      </c>
      <c r="E27" s="129">
        <v>1.45</v>
      </c>
      <c r="F27" s="130">
        <f>D27*E27</f>
        <v>10962</v>
      </c>
      <c r="G27" s="138">
        <v>0.06</v>
      </c>
      <c r="H27" s="139">
        <f>PRODUCT(F27*G27)</f>
        <v>657.72</v>
      </c>
    </row>
    <row r="28" spans="1:8" ht="12" customHeight="1">
      <c r="A28" s="123">
        <v>9</v>
      </c>
      <c r="B28" s="124" t="s">
        <v>126</v>
      </c>
      <c r="C28" s="125" t="s">
        <v>127</v>
      </c>
      <c r="D28" s="2"/>
      <c r="E28" s="129"/>
      <c r="F28" s="122"/>
      <c r="G28" s="138"/>
      <c r="H28" s="139"/>
    </row>
    <row r="29" spans="1:8" ht="12" customHeight="1">
      <c r="A29" s="123"/>
      <c r="B29" s="124"/>
      <c r="C29" s="134" t="s">
        <v>128</v>
      </c>
      <c r="D29" s="128">
        <v>9000</v>
      </c>
      <c r="E29" s="129">
        <v>1.6</v>
      </c>
      <c r="F29" s="130">
        <f>D29*E29</f>
        <v>14400</v>
      </c>
      <c r="G29" s="138">
        <v>0.03</v>
      </c>
      <c r="H29" s="139">
        <f>PRODUCT(F29*G29)</f>
        <v>432</v>
      </c>
    </row>
    <row r="30" spans="1:8" ht="12" customHeight="1">
      <c r="A30" s="123">
        <v>10</v>
      </c>
      <c r="B30" s="124" t="s">
        <v>33</v>
      </c>
      <c r="C30" s="125" t="s">
        <v>129</v>
      </c>
      <c r="D30" s="2"/>
      <c r="E30" s="129"/>
      <c r="F30" s="122"/>
      <c r="G30" s="138"/>
      <c r="H30" s="139"/>
    </row>
    <row r="31" spans="1:8" ht="12" customHeight="1">
      <c r="A31" s="123"/>
      <c r="B31" s="124"/>
      <c r="C31" s="125" t="s">
        <v>119</v>
      </c>
      <c r="D31" s="2"/>
      <c r="E31" s="129"/>
      <c r="F31" s="122"/>
      <c r="G31" s="138"/>
      <c r="H31" s="139"/>
    </row>
    <row r="32" spans="1:8" ht="12" customHeight="1">
      <c r="A32" s="123"/>
      <c r="B32" s="124"/>
      <c r="C32" s="126" t="s">
        <v>120</v>
      </c>
      <c r="D32" s="2"/>
      <c r="E32" s="129"/>
      <c r="F32" s="122"/>
      <c r="G32" s="138"/>
      <c r="H32" s="139"/>
    </row>
    <row r="33" spans="1:8" ht="12" customHeight="1">
      <c r="A33" s="123"/>
      <c r="B33" s="124"/>
      <c r="C33" s="126" t="s">
        <v>135</v>
      </c>
      <c r="D33" s="2"/>
      <c r="E33" s="129"/>
      <c r="F33" s="122"/>
      <c r="G33" s="138"/>
      <c r="H33" s="139"/>
    </row>
    <row r="34" spans="1:8" ht="12" customHeight="1">
      <c r="A34" s="123"/>
      <c r="B34" s="124"/>
      <c r="C34" s="137" t="s">
        <v>136</v>
      </c>
      <c r="D34" s="128">
        <v>33885.3</v>
      </c>
      <c r="E34" s="129">
        <v>1.73</v>
      </c>
      <c r="F34" s="130">
        <f>D34*E34</f>
        <v>58621.569</v>
      </c>
      <c r="G34" s="138">
        <v>0.06</v>
      </c>
      <c r="H34" s="139">
        <f>PRODUCT(F34*G34)</f>
        <v>3517.29414</v>
      </c>
    </row>
    <row r="35" spans="1:8" ht="12" customHeight="1">
      <c r="A35" s="123">
        <v>11</v>
      </c>
      <c r="B35" s="124" t="s">
        <v>34</v>
      </c>
      <c r="C35" s="125" t="s">
        <v>35</v>
      </c>
      <c r="D35" s="128"/>
      <c r="E35" s="129"/>
      <c r="F35" s="130"/>
      <c r="G35" s="138"/>
      <c r="H35" s="139"/>
    </row>
    <row r="36" spans="1:8" ht="12" customHeight="1">
      <c r="A36" s="123"/>
      <c r="B36" s="124"/>
      <c r="C36" s="127" t="s">
        <v>36</v>
      </c>
      <c r="D36" s="128">
        <v>179</v>
      </c>
      <c r="E36" s="129">
        <v>31.9</v>
      </c>
      <c r="F36" s="130">
        <f>D36*E36</f>
        <v>5710.099999999999</v>
      </c>
      <c r="G36" s="138">
        <v>0.41</v>
      </c>
      <c r="H36" s="139">
        <f>PRODUCT(F36*G36)</f>
        <v>2341.1409999999996</v>
      </c>
    </row>
    <row r="37" spans="1:8" ht="12" customHeight="1">
      <c r="A37" s="123">
        <v>12</v>
      </c>
      <c r="B37" s="124" t="s">
        <v>64</v>
      </c>
      <c r="C37" s="125" t="s">
        <v>65</v>
      </c>
      <c r="D37" s="2"/>
      <c r="E37" s="129"/>
      <c r="F37" s="122"/>
      <c r="G37" s="138"/>
      <c r="H37" s="139"/>
    </row>
    <row r="38" spans="1:8" ht="12" customHeight="1">
      <c r="A38" s="123"/>
      <c r="B38" s="124"/>
      <c r="C38" s="127" t="s">
        <v>37</v>
      </c>
      <c r="D38" s="128">
        <v>260</v>
      </c>
      <c r="E38" s="129">
        <v>33.7</v>
      </c>
      <c r="F38" s="130">
        <f>D38*E38</f>
        <v>8762</v>
      </c>
      <c r="G38" s="138">
        <v>0.47</v>
      </c>
      <c r="H38" s="139">
        <f>PRODUCT(F38*G38)</f>
        <v>4118.139999999999</v>
      </c>
    </row>
    <row r="39" spans="1:8" ht="12" customHeight="1">
      <c r="A39" s="123">
        <v>13</v>
      </c>
      <c r="B39" s="124" t="s">
        <v>38</v>
      </c>
      <c r="C39" s="125" t="s">
        <v>39</v>
      </c>
      <c r="D39" s="2"/>
      <c r="E39" s="129"/>
      <c r="F39" s="122"/>
      <c r="G39" s="138"/>
      <c r="H39" s="139"/>
    </row>
    <row r="40" spans="1:8" ht="12" customHeight="1">
      <c r="A40" s="123"/>
      <c r="B40" s="124"/>
      <c r="C40" s="137" t="s">
        <v>42</v>
      </c>
      <c r="D40" s="128">
        <v>1.8</v>
      </c>
      <c r="E40" s="129">
        <v>73.5</v>
      </c>
      <c r="F40" s="130">
        <f>D40*E40</f>
        <v>132.3</v>
      </c>
      <c r="G40" s="138">
        <v>0.35</v>
      </c>
      <c r="H40" s="139">
        <f>PRODUCT(F40*G40)</f>
        <v>46.305</v>
      </c>
    </row>
    <row r="41" spans="1:8" ht="12" customHeight="1">
      <c r="A41" s="123">
        <v>14</v>
      </c>
      <c r="B41" s="124">
        <v>0.7507175925925926</v>
      </c>
      <c r="C41" s="125" t="s">
        <v>40</v>
      </c>
      <c r="D41" s="2"/>
      <c r="E41" s="129"/>
      <c r="F41" s="122"/>
      <c r="G41" s="138"/>
      <c r="H41" s="139"/>
    </row>
    <row r="42" spans="1:8" ht="12" customHeight="1">
      <c r="A42" s="123"/>
      <c r="B42" s="124"/>
      <c r="C42" s="137" t="s">
        <v>42</v>
      </c>
      <c r="D42" s="128">
        <v>1.8</v>
      </c>
      <c r="E42" s="129">
        <v>124.6</v>
      </c>
      <c r="F42" s="130">
        <f>D42*E42</f>
        <v>224.28</v>
      </c>
      <c r="G42" s="138">
        <v>0.4</v>
      </c>
      <c r="H42" s="139">
        <f>PRODUCT(F42*G42)</f>
        <v>89.712</v>
      </c>
    </row>
    <row r="43" spans="1:8" ht="12" customHeight="1">
      <c r="A43" s="123">
        <v>15</v>
      </c>
      <c r="B43" s="124" t="s">
        <v>44</v>
      </c>
      <c r="C43" s="125" t="s">
        <v>43</v>
      </c>
      <c r="D43" s="2"/>
      <c r="E43" s="129"/>
      <c r="F43" s="122"/>
      <c r="G43" s="138"/>
      <c r="H43" s="139"/>
    </row>
    <row r="44" spans="1:8" ht="12" customHeight="1">
      <c r="A44" s="123"/>
      <c r="B44" s="124"/>
      <c r="C44" s="137" t="s">
        <v>41</v>
      </c>
      <c r="D44" s="128">
        <v>5</v>
      </c>
      <c r="E44" s="129">
        <v>114.8</v>
      </c>
      <c r="F44" s="130">
        <f>D44*E44</f>
        <v>574</v>
      </c>
      <c r="G44" s="138">
        <v>0.51</v>
      </c>
      <c r="H44" s="139">
        <f>PRODUCT(F44*G44)</f>
        <v>292.74</v>
      </c>
    </row>
    <row r="45" spans="1:8" ht="12" customHeight="1">
      <c r="A45" s="123">
        <v>16</v>
      </c>
      <c r="B45" s="124" t="s">
        <v>45</v>
      </c>
      <c r="C45" s="125" t="s">
        <v>46</v>
      </c>
      <c r="D45" s="2"/>
      <c r="E45" s="129"/>
      <c r="F45" s="122"/>
      <c r="G45" s="138"/>
      <c r="H45" s="139"/>
    </row>
    <row r="46" spans="1:8" ht="12" customHeight="1">
      <c r="A46" s="123"/>
      <c r="B46" s="124"/>
      <c r="C46" s="137" t="s">
        <v>41</v>
      </c>
      <c r="D46" s="128">
        <v>5</v>
      </c>
      <c r="E46" s="129">
        <v>331.4</v>
      </c>
      <c r="F46" s="130">
        <f>D46*E46</f>
        <v>1657</v>
      </c>
      <c r="G46" s="138">
        <v>0.18</v>
      </c>
      <c r="H46" s="139">
        <f>PRODUCT(F46*G46)</f>
        <v>298.26</v>
      </c>
    </row>
    <row r="47" spans="1:8" ht="12" customHeight="1">
      <c r="A47" s="123">
        <v>17</v>
      </c>
      <c r="B47" s="124" t="s">
        <v>48</v>
      </c>
      <c r="C47" s="125" t="s">
        <v>47</v>
      </c>
      <c r="D47" s="2"/>
      <c r="E47" s="129"/>
      <c r="F47" s="122"/>
      <c r="G47" s="138"/>
      <c r="H47" s="139"/>
    </row>
    <row r="48" spans="1:8" ht="12" customHeight="1">
      <c r="A48" s="123"/>
      <c r="B48" s="124"/>
      <c r="C48" s="137" t="s">
        <v>41</v>
      </c>
      <c r="D48" s="128">
        <v>5</v>
      </c>
      <c r="E48" s="129">
        <v>294.4</v>
      </c>
      <c r="F48" s="130">
        <f>D48*E48</f>
        <v>1472</v>
      </c>
      <c r="G48" s="138">
        <v>0.12</v>
      </c>
      <c r="H48" s="139">
        <f>PRODUCT(F48*G48)</f>
        <v>176.64</v>
      </c>
    </row>
    <row r="49" spans="1:8" ht="12" customHeight="1">
      <c r="A49" s="123">
        <v>18</v>
      </c>
      <c r="B49" s="124" t="s">
        <v>49</v>
      </c>
      <c r="C49" s="125" t="s">
        <v>50</v>
      </c>
      <c r="D49" s="2"/>
      <c r="E49" s="129"/>
      <c r="F49" s="122"/>
      <c r="G49" s="138"/>
      <c r="H49" s="139"/>
    </row>
    <row r="50" spans="1:8" ht="12" customHeight="1">
      <c r="A50" s="123"/>
      <c r="B50" s="124"/>
      <c r="C50" s="137" t="s">
        <v>41</v>
      </c>
      <c r="D50" s="128">
        <v>5</v>
      </c>
      <c r="E50" s="129">
        <v>42.9</v>
      </c>
      <c r="F50" s="130">
        <f>D50*E50</f>
        <v>214.5</v>
      </c>
      <c r="G50" s="138">
        <v>0.07</v>
      </c>
      <c r="H50" s="139">
        <f>PRODUCT(F50*G50)</f>
        <v>15.015</v>
      </c>
    </row>
    <row r="51" spans="1:8" ht="12" customHeight="1">
      <c r="A51" s="123">
        <v>19</v>
      </c>
      <c r="B51" s="124" t="s">
        <v>52</v>
      </c>
      <c r="C51" s="125" t="s">
        <v>63</v>
      </c>
      <c r="D51" s="2"/>
      <c r="E51" s="129"/>
      <c r="F51" s="122"/>
      <c r="G51" s="138"/>
      <c r="H51" s="139"/>
    </row>
    <row r="52" spans="1:8" ht="12" customHeight="1">
      <c r="A52" s="123"/>
      <c r="B52" s="124"/>
      <c r="C52" s="137" t="s">
        <v>51</v>
      </c>
      <c r="D52" s="128">
        <v>300</v>
      </c>
      <c r="E52" s="129">
        <v>2.49</v>
      </c>
      <c r="F52" s="130">
        <f>D52*E52</f>
        <v>747.0000000000001</v>
      </c>
      <c r="G52" s="138">
        <v>0.34</v>
      </c>
      <c r="H52" s="139">
        <f>PRODUCT(F52*G52)</f>
        <v>253.98000000000005</v>
      </c>
    </row>
    <row r="53" spans="1:8" ht="12" customHeight="1">
      <c r="A53" s="123">
        <v>20</v>
      </c>
      <c r="B53" s="124">
        <v>0.7549305555555555</v>
      </c>
      <c r="C53" s="125" t="s">
        <v>53</v>
      </c>
      <c r="D53" s="2"/>
      <c r="E53" s="129"/>
      <c r="F53" s="122"/>
      <c r="G53" s="138"/>
      <c r="H53" s="139"/>
    </row>
    <row r="54" spans="1:8" ht="12" customHeight="1">
      <c r="A54" s="123"/>
      <c r="B54" s="124"/>
      <c r="C54" s="137" t="s">
        <v>51</v>
      </c>
      <c r="D54" s="128">
        <v>125</v>
      </c>
      <c r="E54" s="129">
        <v>5.94</v>
      </c>
      <c r="F54" s="130">
        <f>D54*E54</f>
        <v>742.5</v>
      </c>
      <c r="G54" s="138">
        <v>0.09</v>
      </c>
      <c r="H54" s="139">
        <f aca="true" t="shared" si="0" ref="H54:H71">PRODUCT(F54*G54)</f>
        <v>66.825</v>
      </c>
    </row>
    <row r="55" spans="1:8" ht="12" customHeight="1">
      <c r="A55" s="123">
        <v>21</v>
      </c>
      <c r="B55" s="124" t="s">
        <v>54</v>
      </c>
      <c r="C55" s="125" t="s">
        <v>55</v>
      </c>
      <c r="D55" s="2"/>
      <c r="E55" s="129"/>
      <c r="F55" s="122"/>
      <c r="G55" s="138"/>
      <c r="H55" s="139"/>
    </row>
    <row r="56" spans="1:8" ht="12" customHeight="1">
      <c r="A56" s="123"/>
      <c r="B56" s="124"/>
      <c r="C56" s="137" t="s">
        <v>41</v>
      </c>
      <c r="D56" s="128">
        <v>10</v>
      </c>
      <c r="E56" s="129">
        <v>43.3</v>
      </c>
      <c r="F56" s="130">
        <f>D56*E56</f>
        <v>433</v>
      </c>
      <c r="G56" s="138">
        <v>0.39</v>
      </c>
      <c r="H56" s="139">
        <f t="shared" si="0"/>
        <v>168.87</v>
      </c>
    </row>
    <row r="57" spans="1:8" ht="12" customHeight="1">
      <c r="A57" s="123">
        <v>22</v>
      </c>
      <c r="B57" s="124">
        <v>0.7549189814814815</v>
      </c>
      <c r="C57" s="125" t="s">
        <v>56</v>
      </c>
      <c r="D57" s="2"/>
      <c r="E57" s="129"/>
      <c r="F57" s="122"/>
      <c r="G57" s="138"/>
      <c r="H57" s="139"/>
    </row>
    <row r="58" spans="1:8" ht="12" customHeight="1">
      <c r="A58" s="123"/>
      <c r="B58" s="124"/>
      <c r="C58" s="137" t="s">
        <v>41</v>
      </c>
      <c r="D58" s="128">
        <v>2</v>
      </c>
      <c r="E58" s="129">
        <v>43.2</v>
      </c>
      <c r="F58" s="130">
        <f>D58*E58</f>
        <v>86.4</v>
      </c>
      <c r="G58" s="138">
        <v>0.47</v>
      </c>
      <c r="H58" s="139">
        <f t="shared" si="0"/>
        <v>40.608</v>
      </c>
    </row>
    <row r="59" spans="1:8" ht="12" customHeight="1">
      <c r="A59" s="123">
        <v>23</v>
      </c>
      <c r="B59" s="124" t="s">
        <v>57</v>
      </c>
      <c r="C59" s="125" t="s">
        <v>130</v>
      </c>
      <c r="D59" s="128">
        <v>125</v>
      </c>
      <c r="E59" s="129">
        <v>4.98</v>
      </c>
      <c r="F59" s="130">
        <f>D59*E59</f>
        <v>622.5</v>
      </c>
      <c r="G59" s="138">
        <v>0.38</v>
      </c>
      <c r="H59" s="139">
        <f t="shared" si="0"/>
        <v>236.55</v>
      </c>
    </row>
    <row r="60" spans="1:8" ht="12" customHeight="1">
      <c r="A60" s="123">
        <v>24</v>
      </c>
      <c r="B60" s="124">
        <v>0.7549537037037037</v>
      </c>
      <c r="C60" s="125" t="s">
        <v>59</v>
      </c>
      <c r="D60" s="2"/>
      <c r="E60" s="129"/>
      <c r="F60" s="122"/>
      <c r="G60" s="138"/>
      <c r="H60" s="139"/>
    </row>
    <row r="61" spans="1:8" ht="12" customHeight="1">
      <c r="A61" s="123"/>
      <c r="B61" s="124"/>
      <c r="C61" s="137" t="s">
        <v>41</v>
      </c>
      <c r="D61" s="128">
        <v>5</v>
      </c>
      <c r="E61" s="129">
        <v>30.8</v>
      </c>
      <c r="F61" s="130">
        <f>D61*E61</f>
        <v>154</v>
      </c>
      <c r="G61" s="138">
        <v>0.25</v>
      </c>
      <c r="H61" s="139">
        <f t="shared" si="0"/>
        <v>38.5</v>
      </c>
    </row>
    <row r="62" spans="1:8" ht="12" customHeight="1">
      <c r="A62" s="123">
        <v>25</v>
      </c>
      <c r="B62" s="124" t="s">
        <v>60</v>
      </c>
      <c r="C62" s="125" t="s">
        <v>61</v>
      </c>
      <c r="D62" s="2"/>
      <c r="E62" s="129"/>
      <c r="F62" s="122"/>
      <c r="G62" s="138"/>
      <c r="H62" s="139"/>
    </row>
    <row r="63" spans="1:8" ht="12" customHeight="1">
      <c r="A63" s="123"/>
      <c r="B63" s="124"/>
      <c r="C63" s="137" t="s">
        <v>62</v>
      </c>
      <c r="D63" s="128">
        <v>90</v>
      </c>
      <c r="E63" s="129">
        <v>3.53</v>
      </c>
      <c r="F63" s="130">
        <f>D63*E63</f>
        <v>317.7</v>
      </c>
      <c r="G63" s="138">
        <v>0.15</v>
      </c>
      <c r="H63" s="139">
        <f t="shared" si="0"/>
        <v>47.654999999999994</v>
      </c>
    </row>
    <row r="64" spans="1:8" ht="12" customHeight="1">
      <c r="A64" s="123">
        <v>26</v>
      </c>
      <c r="B64" s="124" t="s">
        <v>113</v>
      </c>
      <c r="C64" s="125" t="s">
        <v>114</v>
      </c>
      <c r="D64" s="2"/>
      <c r="E64" s="129"/>
      <c r="F64" s="122"/>
      <c r="G64" s="138"/>
      <c r="H64" s="139"/>
    </row>
    <row r="65" spans="1:8" ht="12" customHeight="1">
      <c r="A65" s="123"/>
      <c r="B65" s="124"/>
      <c r="C65" s="137" t="s">
        <v>137</v>
      </c>
      <c r="D65" s="128">
        <v>3925</v>
      </c>
      <c r="E65" s="129">
        <v>2.47</v>
      </c>
      <c r="F65" s="130">
        <f>D65*E65</f>
        <v>9694.75</v>
      </c>
      <c r="G65" s="138">
        <v>0.19</v>
      </c>
      <c r="H65" s="139">
        <f t="shared" si="0"/>
        <v>1842.0025</v>
      </c>
    </row>
    <row r="66" spans="1:8" ht="12" customHeight="1">
      <c r="A66" s="123">
        <v>27</v>
      </c>
      <c r="B66" s="124" t="s">
        <v>121</v>
      </c>
      <c r="C66" s="125" t="s">
        <v>122</v>
      </c>
      <c r="D66" s="2"/>
      <c r="E66" s="129"/>
      <c r="F66" s="122"/>
      <c r="G66" s="138"/>
      <c r="H66" s="139"/>
    </row>
    <row r="67" spans="1:8" ht="12" customHeight="1">
      <c r="A67" s="123"/>
      <c r="B67" s="124"/>
      <c r="C67" s="137" t="s">
        <v>125</v>
      </c>
      <c r="D67" s="128">
        <v>3000</v>
      </c>
      <c r="E67" s="129">
        <v>2.09</v>
      </c>
      <c r="F67" s="130">
        <f>D67*E67</f>
        <v>6270</v>
      </c>
      <c r="G67" s="138">
        <v>0.22</v>
      </c>
      <c r="H67" s="139">
        <f t="shared" si="0"/>
        <v>1379.4</v>
      </c>
    </row>
    <row r="68" spans="1:8" ht="12" customHeight="1">
      <c r="A68" s="123">
        <v>28</v>
      </c>
      <c r="B68" s="124" t="s">
        <v>102</v>
      </c>
      <c r="C68" s="125" t="s">
        <v>103</v>
      </c>
      <c r="D68" s="2"/>
      <c r="E68" s="129"/>
      <c r="F68" s="122"/>
      <c r="G68" s="138"/>
      <c r="H68" s="139"/>
    </row>
    <row r="69" spans="1:8" ht="12" customHeight="1">
      <c r="A69" s="123"/>
      <c r="B69" s="124"/>
      <c r="C69" s="125" t="s">
        <v>108</v>
      </c>
      <c r="D69" s="2"/>
      <c r="E69" s="129"/>
      <c r="F69" s="122"/>
      <c r="G69" s="138"/>
      <c r="H69" s="139"/>
    </row>
    <row r="70" spans="1:8" ht="12" customHeight="1">
      <c r="A70" s="123"/>
      <c r="B70" s="124"/>
      <c r="C70" s="126" t="s">
        <v>124</v>
      </c>
      <c r="D70" s="2"/>
      <c r="E70" s="129"/>
      <c r="F70" s="122"/>
      <c r="G70" s="138"/>
      <c r="H70" s="139"/>
    </row>
    <row r="71" spans="1:8" ht="12" customHeight="1">
      <c r="A71" s="123"/>
      <c r="B71" s="124"/>
      <c r="C71" s="127" t="s">
        <v>123</v>
      </c>
      <c r="D71" s="128">
        <v>408</v>
      </c>
      <c r="E71" s="129">
        <v>6</v>
      </c>
      <c r="F71" s="130">
        <f>D71*E71</f>
        <v>2448</v>
      </c>
      <c r="G71" s="138">
        <v>0</v>
      </c>
      <c r="H71" s="139">
        <f t="shared" si="0"/>
        <v>0</v>
      </c>
    </row>
    <row r="72" spans="6:8" ht="17.25" customHeight="1">
      <c r="F72" s="142">
        <f>SUM(F6:F71)</f>
        <v>138220.6365</v>
      </c>
      <c r="G72" s="140">
        <v>0.1301</v>
      </c>
      <c r="H72" s="141">
        <f>SUM(H6:H71)</f>
        <v>17975.96099</v>
      </c>
    </row>
  </sheetData>
  <sheetProtection/>
  <mergeCells count="1">
    <mergeCell ref="A1:H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16" sqref="C16"/>
    </sheetView>
  </sheetViews>
  <sheetFormatPr defaultColWidth="9.140625" defaultRowHeight="15" customHeight="1"/>
  <cols>
    <col min="1" max="1" width="6.57421875" style="0" bestFit="1" customWidth="1"/>
    <col min="2" max="2" width="9.140625" style="0" customWidth="1"/>
    <col min="3" max="3" width="46.57421875" style="0" customWidth="1"/>
    <col min="4" max="4" width="8.57421875" style="0" bestFit="1" customWidth="1"/>
    <col min="5" max="5" width="11.28125" style="0" bestFit="1" customWidth="1"/>
    <col min="6" max="6" width="14.7109375" style="0" bestFit="1" customWidth="1"/>
    <col min="7" max="7" width="11.140625" style="0" bestFit="1" customWidth="1"/>
    <col min="8" max="8" width="16.00390625" style="0" customWidth="1"/>
  </cols>
  <sheetData>
    <row r="1" spans="1:8" ht="15" customHeight="1">
      <c r="A1" s="150" t="s">
        <v>206</v>
      </c>
      <c r="B1" s="150"/>
      <c r="C1" s="150"/>
      <c r="D1" s="150"/>
      <c r="E1" s="150"/>
      <c r="F1" s="150"/>
      <c r="G1" s="150"/>
      <c r="H1" s="150"/>
    </row>
    <row r="2" spans="1:8" ht="15" customHeight="1">
      <c r="A2" s="2" t="s">
        <v>0</v>
      </c>
      <c r="B2" s="2" t="s">
        <v>1</v>
      </c>
      <c r="C2" s="2" t="s">
        <v>2</v>
      </c>
      <c r="D2" s="2" t="s">
        <v>4</v>
      </c>
      <c r="E2" s="2" t="s">
        <v>5</v>
      </c>
      <c r="F2" s="22" t="s">
        <v>6</v>
      </c>
      <c r="G2" s="121" t="s">
        <v>205</v>
      </c>
      <c r="H2" s="121" t="s">
        <v>204</v>
      </c>
    </row>
    <row r="3" spans="1:8" ht="15" customHeight="1">
      <c r="A3" s="123">
        <v>1</v>
      </c>
      <c r="B3" s="124" t="s">
        <v>24</v>
      </c>
      <c r="C3" s="125" t="s">
        <v>25</v>
      </c>
      <c r="D3" s="128">
        <v>408</v>
      </c>
      <c r="E3" s="129">
        <v>5.37</v>
      </c>
      <c r="F3" s="130">
        <f>D3*E3</f>
        <v>2190.96</v>
      </c>
      <c r="G3" s="138">
        <v>0.21</v>
      </c>
      <c r="H3" s="139">
        <f aca="true" t="shared" si="0" ref="H3:H30">PRODUCT(F3*G3)</f>
        <v>460.1016</v>
      </c>
    </row>
    <row r="4" spans="1:8" ht="15" customHeight="1">
      <c r="A4" s="123">
        <v>2</v>
      </c>
      <c r="B4" s="124" t="s">
        <v>97</v>
      </c>
      <c r="C4" s="125" t="s">
        <v>98</v>
      </c>
      <c r="D4" s="128">
        <v>31.25</v>
      </c>
      <c r="E4" s="129">
        <v>7.73</v>
      </c>
      <c r="F4" s="130">
        <f>D4*E4</f>
        <v>241.5625</v>
      </c>
      <c r="G4" s="138">
        <v>0.19</v>
      </c>
      <c r="H4" s="139">
        <f t="shared" si="0"/>
        <v>45.896875</v>
      </c>
    </row>
    <row r="5" spans="1:8" ht="15" customHeight="1">
      <c r="A5" s="123">
        <v>3</v>
      </c>
      <c r="B5" s="124">
        <v>0.043101851851851856</v>
      </c>
      <c r="C5" s="125" t="s">
        <v>131</v>
      </c>
      <c r="D5" s="128">
        <v>31.25</v>
      </c>
      <c r="E5" s="129">
        <v>1.77</v>
      </c>
      <c r="F5" s="130">
        <f>D5*E5</f>
        <v>55.3125</v>
      </c>
      <c r="G5" s="138">
        <v>0.47</v>
      </c>
      <c r="H5" s="139">
        <f t="shared" si="0"/>
        <v>25.996875</v>
      </c>
    </row>
    <row r="6" spans="1:8" ht="15" customHeight="1">
      <c r="A6" s="123">
        <v>4</v>
      </c>
      <c r="B6" s="124" t="s">
        <v>26</v>
      </c>
      <c r="C6" s="125" t="s">
        <v>27</v>
      </c>
      <c r="D6" s="128">
        <v>1847.25</v>
      </c>
      <c r="E6" s="129">
        <v>0.53</v>
      </c>
      <c r="F6" s="130">
        <f aca="true" t="shared" si="1" ref="F6:F30">D6*E6</f>
        <v>979.0425</v>
      </c>
      <c r="G6" s="138">
        <v>0</v>
      </c>
      <c r="H6" s="139">
        <f t="shared" si="0"/>
        <v>0</v>
      </c>
    </row>
    <row r="7" spans="1:8" ht="15" customHeight="1">
      <c r="A7" s="123">
        <v>5</v>
      </c>
      <c r="B7" s="133" t="s">
        <v>14</v>
      </c>
      <c r="C7" s="125" t="s">
        <v>17</v>
      </c>
      <c r="D7" s="128">
        <v>25.2</v>
      </c>
      <c r="E7" s="129">
        <v>110.4</v>
      </c>
      <c r="F7" s="130">
        <f t="shared" si="1"/>
        <v>2782.08</v>
      </c>
      <c r="G7" s="138">
        <v>0.06</v>
      </c>
      <c r="H7" s="139">
        <f t="shared" si="0"/>
        <v>166.92479999999998</v>
      </c>
    </row>
    <row r="8" spans="1:8" ht="15" customHeight="1">
      <c r="A8" s="123">
        <v>6</v>
      </c>
      <c r="B8" s="124">
        <v>0.1264236111111111</v>
      </c>
      <c r="C8" s="125" t="s">
        <v>16</v>
      </c>
      <c r="D8" s="128">
        <v>25.2</v>
      </c>
      <c r="E8" s="129">
        <v>18.4</v>
      </c>
      <c r="F8" s="130">
        <f t="shared" si="1"/>
        <v>463.67999999999995</v>
      </c>
      <c r="G8" s="138">
        <v>0.59</v>
      </c>
      <c r="H8" s="139">
        <f t="shared" si="0"/>
        <v>273.5712</v>
      </c>
    </row>
    <row r="9" spans="1:8" ht="15" customHeight="1">
      <c r="A9" s="123">
        <v>7</v>
      </c>
      <c r="B9" s="124" t="s">
        <v>30</v>
      </c>
      <c r="C9" s="125" t="s">
        <v>23</v>
      </c>
      <c r="D9" s="128">
        <v>272</v>
      </c>
      <c r="E9" s="135">
        <v>26.7</v>
      </c>
      <c r="F9" s="136">
        <f t="shared" si="1"/>
        <v>7262.4</v>
      </c>
      <c r="G9" s="138">
        <v>0.13</v>
      </c>
      <c r="H9" s="139">
        <f t="shared" si="0"/>
        <v>944.112</v>
      </c>
    </row>
    <row r="10" spans="1:8" ht="15" customHeight="1">
      <c r="A10" s="123">
        <v>8</v>
      </c>
      <c r="B10" s="124" t="s">
        <v>32</v>
      </c>
      <c r="C10" s="125" t="s">
        <v>21</v>
      </c>
      <c r="D10" s="128">
        <v>7560</v>
      </c>
      <c r="E10" s="129">
        <v>1.45</v>
      </c>
      <c r="F10" s="130">
        <f t="shared" si="1"/>
        <v>10962</v>
      </c>
      <c r="G10" s="138">
        <v>0.06</v>
      </c>
      <c r="H10" s="139">
        <f t="shared" si="0"/>
        <v>657.72</v>
      </c>
    </row>
    <row r="11" spans="1:8" ht="15" customHeight="1">
      <c r="A11" s="123">
        <v>9</v>
      </c>
      <c r="B11" s="124" t="s">
        <v>126</v>
      </c>
      <c r="C11" s="125" t="s">
        <v>127</v>
      </c>
      <c r="D11" s="128">
        <v>9000</v>
      </c>
      <c r="E11" s="129">
        <v>1.6</v>
      </c>
      <c r="F11" s="130">
        <f t="shared" si="1"/>
        <v>14400</v>
      </c>
      <c r="G11" s="138">
        <v>0.03</v>
      </c>
      <c r="H11" s="139">
        <f t="shared" si="0"/>
        <v>432</v>
      </c>
    </row>
    <row r="12" spans="1:8" ht="15" customHeight="1">
      <c r="A12" s="123">
        <v>10</v>
      </c>
      <c r="B12" s="124" t="s">
        <v>33</v>
      </c>
      <c r="C12" s="125" t="s">
        <v>129</v>
      </c>
      <c r="D12" s="128">
        <v>33885.3</v>
      </c>
      <c r="E12" s="129">
        <v>1.73</v>
      </c>
      <c r="F12" s="130">
        <f t="shared" si="1"/>
        <v>58621.569</v>
      </c>
      <c r="G12" s="138">
        <v>0.06</v>
      </c>
      <c r="H12" s="139">
        <f t="shared" si="0"/>
        <v>3517.29414</v>
      </c>
    </row>
    <row r="13" spans="1:8" ht="15" customHeight="1">
      <c r="A13" s="123">
        <v>11</v>
      </c>
      <c r="B13" s="124" t="s">
        <v>34</v>
      </c>
      <c r="C13" s="125" t="s">
        <v>35</v>
      </c>
      <c r="D13" s="128">
        <v>179</v>
      </c>
      <c r="E13" s="129">
        <v>31.9</v>
      </c>
      <c r="F13" s="130">
        <f t="shared" si="1"/>
        <v>5710.099999999999</v>
      </c>
      <c r="G13" s="138">
        <v>0.41</v>
      </c>
      <c r="H13" s="139">
        <f t="shared" si="0"/>
        <v>2341.1409999999996</v>
      </c>
    </row>
    <row r="14" spans="1:8" ht="15" customHeight="1">
      <c r="A14" s="123">
        <v>12</v>
      </c>
      <c r="B14" s="124" t="s">
        <v>64</v>
      </c>
      <c r="C14" s="125" t="s">
        <v>65</v>
      </c>
      <c r="D14" s="128">
        <v>260</v>
      </c>
      <c r="E14" s="129">
        <v>33.7</v>
      </c>
      <c r="F14" s="130">
        <f t="shared" si="1"/>
        <v>8762</v>
      </c>
      <c r="G14" s="138">
        <v>0.47</v>
      </c>
      <c r="H14" s="139">
        <f t="shared" si="0"/>
        <v>4118.139999999999</v>
      </c>
    </row>
    <row r="15" spans="1:8" ht="15" customHeight="1">
      <c r="A15" s="123">
        <v>13</v>
      </c>
      <c r="B15" s="124" t="s">
        <v>38</v>
      </c>
      <c r="C15" s="125" t="s">
        <v>39</v>
      </c>
      <c r="D15" s="128">
        <v>1.8</v>
      </c>
      <c r="E15" s="129">
        <v>73.5</v>
      </c>
      <c r="F15" s="130">
        <f t="shared" si="1"/>
        <v>132.3</v>
      </c>
      <c r="G15" s="138">
        <v>0.35</v>
      </c>
      <c r="H15" s="139">
        <f t="shared" si="0"/>
        <v>46.305</v>
      </c>
    </row>
    <row r="16" spans="1:8" ht="15" customHeight="1">
      <c r="A16" s="123">
        <v>14</v>
      </c>
      <c r="B16" s="124">
        <v>0.7507175925925926</v>
      </c>
      <c r="C16" s="125" t="s">
        <v>40</v>
      </c>
      <c r="D16" s="128">
        <v>1.8</v>
      </c>
      <c r="E16" s="129">
        <v>124.6</v>
      </c>
      <c r="F16" s="130">
        <f t="shared" si="1"/>
        <v>224.28</v>
      </c>
      <c r="G16" s="138">
        <v>0.4</v>
      </c>
      <c r="H16" s="139">
        <f t="shared" si="0"/>
        <v>89.712</v>
      </c>
    </row>
    <row r="17" spans="1:8" ht="15" customHeight="1">
      <c r="A17" s="123">
        <v>15</v>
      </c>
      <c r="B17" s="124" t="s">
        <v>44</v>
      </c>
      <c r="C17" s="125" t="s">
        <v>43</v>
      </c>
      <c r="D17" s="128">
        <v>5</v>
      </c>
      <c r="E17" s="129">
        <v>114.8</v>
      </c>
      <c r="F17" s="130">
        <f t="shared" si="1"/>
        <v>574</v>
      </c>
      <c r="G17" s="138">
        <v>0.51</v>
      </c>
      <c r="H17" s="139">
        <f t="shared" si="0"/>
        <v>292.74</v>
      </c>
    </row>
    <row r="18" spans="1:8" ht="15" customHeight="1">
      <c r="A18" s="123">
        <v>16</v>
      </c>
      <c r="B18" s="124" t="s">
        <v>45</v>
      </c>
      <c r="C18" s="125" t="s">
        <v>46</v>
      </c>
      <c r="D18" s="128">
        <v>5</v>
      </c>
      <c r="E18" s="129">
        <v>331.4</v>
      </c>
      <c r="F18" s="130">
        <f t="shared" si="1"/>
        <v>1657</v>
      </c>
      <c r="G18" s="138">
        <v>0.18</v>
      </c>
      <c r="H18" s="139">
        <f t="shared" si="0"/>
        <v>298.26</v>
      </c>
    </row>
    <row r="19" spans="1:8" ht="15" customHeight="1">
      <c r="A19" s="123">
        <v>17</v>
      </c>
      <c r="B19" s="124" t="s">
        <v>48</v>
      </c>
      <c r="C19" s="125" t="s">
        <v>47</v>
      </c>
      <c r="D19" s="128">
        <v>5</v>
      </c>
      <c r="E19" s="129">
        <v>294.4</v>
      </c>
      <c r="F19" s="130">
        <f t="shared" si="1"/>
        <v>1472</v>
      </c>
      <c r="G19" s="138">
        <v>0.12</v>
      </c>
      <c r="H19" s="139">
        <f t="shared" si="0"/>
        <v>176.64</v>
      </c>
    </row>
    <row r="20" spans="1:8" ht="15" customHeight="1">
      <c r="A20" s="123">
        <v>18</v>
      </c>
      <c r="B20" s="124" t="s">
        <v>49</v>
      </c>
      <c r="C20" s="125" t="s">
        <v>50</v>
      </c>
      <c r="D20" s="128">
        <v>5</v>
      </c>
      <c r="E20" s="129">
        <v>42.9</v>
      </c>
      <c r="F20" s="130">
        <f t="shared" si="1"/>
        <v>214.5</v>
      </c>
      <c r="G20" s="138">
        <v>0.07</v>
      </c>
      <c r="H20" s="139">
        <f t="shared" si="0"/>
        <v>15.015</v>
      </c>
    </row>
    <row r="21" spans="1:8" ht="15" customHeight="1">
      <c r="A21" s="123">
        <v>19</v>
      </c>
      <c r="B21" s="124" t="s">
        <v>52</v>
      </c>
      <c r="C21" s="125" t="s">
        <v>63</v>
      </c>
      <c r="D21" s="128">
        <v>300</v>
      </c>
      <c r="E21" s="129">
        <v>2.49</v>
      </c>
      <c r="F21" s="130">
        <f t="shared" si="1"/>
        <v>747.0000000000001</v>
      </c>
      <c r="G21" s="138">
        <v>0.34</v>
      </c>
      <c r="H21" s="139">
        <f t="shared" si="0"/>
        <v>253.98000000000005</v>
      </c>
    </row>
    <row r="22" spans="1:8" ht="15" customHeight="1">
      <c r="A22" s="123">
        <v>20</v>
      </c>
      <c r="B22" s="124">
        <v>0.7549305555555555</v>
      </c>
      <c r="C22" s="125" t="s">
        <v>53</v>
      </c>
      <c r="D22" s="128">
        <v>125</v>
      </c>
      <c r="E22" s="129">
        <v>5.94</v>
      </c>
      <c r="F22" s="130">
        <f t="shared" si="1"/>
        <v>742.5</v>
      </c>
      <c r="G22" s="138">
        <v>0.09</v>
      </c>
      <c r="H22" s="139">
        <f t="shared" si="0"/>
        <v>66.825</v>
      </c>
    </row>
    <row r="23" spans="1:8" ht="15" customHeight="1">
      <c r="A23" s="123">
        <v>21</v>
      </c>
      <c r="B23" s="124" t="s">
        <v>54</v>
      </c>
      <c r="C23" s="125" t="s">
        <v>55</v>
      </c>
      <c r="D23" s="128">
        <v>10</v>
      </c>
      <c r="E23" s="129">
        <v>43.3</v>
      </c>
      <c r="F23" s="130">
        <f t="shared" si="1"/>
        <v>433</v>
      </c>
      <c r="G23" s="138">
        <v>0.39</v>
      </c>
      <c r="H23" s="139">
        <f t="shared" si="0"/>
        <v>168.87</v>
      </c>
    </row>
    <row r="24" spans="1:8" ht="15" customHeight="1">
      <c r="A24" s="123">
        <v>22</v>
      </c>
      <c r="B24" s="124">
        <v>0.7549189814814815</v>
      </c>
      <c r="C24" s="125" t="s">
        <v>56</v>
      </c>
      <c r="D24" s="128">
        <v>2</v>
      </c>
      <c r="E24" s="129">
        <v>43.2</v>
      </c>
      <c r="F24" s="130">
        <f t="shared" si="1"/>
        <v>86.4</v>
      </c>
      <c r="G24" s="138">
        <v>0.47</v>
      </c>
      <c r="H24" s="139">
        <f t="shared" si="0"/>
        <v>40.608</v>
      </c>
    </row>
    <row r="25" spans="1:8" ht="15" customHeight="1">
      <c r="A25" s="123">
        <v>23</v>
      </c>
      <c r="B25" s="124" t="s">
        <v>57</v>
      </c>
      <c r="C25" s="125" t="s">
        <v>130</v>
      </c>
      <c r="D25" s="128">
        <v>125</v>
      </c>
      <c r="E25" s="129">
        <v>4.98</v>
      </c>
      <c r="F25" s="130">
        <f t="shared" si="1"/>
        <v>622.5</v>
      </c>
      <c r="G25" s="138">
        <v>0.38</v>
      </c>
      <c r="H25" s="139">
        <f t="shared" si="0"/>
        <v>236.55</v>
      </c>
    </row>
    <row r="26" spans="1:8" ht="15" customHeight="1">
      <c r="A26" s="123">
        <v>24</v>
      </c>
      <c r="B26" s="124">
        <v>0.7549537037037037</v>
      </c>
      <c r="C26" s="125" t="s">
        <v>59</v>
      </c>
      <c r="D26" s="128">
        <v>5</v>
      </c>
      <c r="E26" s="129">
        <v>30.8</v>
      </c>
      <c r="F26" s="130">
        <f t="shared" si="1"/>
        <v>154</v>
      </c>
      <c r="G26" s="138">
        <v>0.25</v>
      </c>
      <c r="H26" s="139">
        <f t="shared" si="0"/>
        <v>38.5</v>
      </c>
    </row>
    <row r="27" spans="1:8" ht="15" customHeight="1">
      <c r="A27" s="123">
        <v>25</v>
      </c>
      <c r="B27" s="124" t="s">
        <v>60</v>
      </c>
      <c r="C27" s="125" t="s">
        <v>61</v>
      </c>
      <c r="D27" s="128">
        <v>90</v>
      </c>
      <c r="E27" s="129">
        <v>3.53</v>
      </c>
      <c r="F27" s="130">
        <f t="shared" si="1"/>
        <v>317.7</v>
      </c>
      <c r="G27" s="138">
        <v>0.15</v>
      </c>
      <c r="H27" s="139">
        <f t="shared" si="0"/>
        <v>47.654999999999994</v>
      </c>
    </row>
    <row r="28" spans="1:8" ht="15" customHeight="1">
      <c r="A28" s="123">
        <v>26</v>
      </c>
      <c r="B28" s="124" t="s">
        <v>113</v>
      </c>
      <c r="C28" s="125" t="s">
        <v>114</v>
      </c>
      <c r="D28" s="128">
        <v>3925</v>
      </c>
      <c r="E28" s="129">
        <v>2.47</v>
      </c>
      <c r="F28" s="130">
        <f t="shared" si="1"/>
        <v>9694.75</v>
      </c>
      <c r="G28" s="138">
        <v>0.19</v>
      </c>
      <c r="H28" s="139">
        <f t="shared" si="0"/>
        <v>1842.0025</v>
      </c>
    </row>
    <row r="29" spans="1:8" ht="15" customHeight="1">
      <c r="A29" s="123">
        <v>27</v>
      </c>
      <c r="B29" s="124" t="s">
        <v>121</v>
      </c>
      <c r="C29" s="125" t="s">
        <v>122</v>
      </c>
      <c r="D29" s="128">
        <v>3000</v>
      </c>
      <c r="E29" s="129">
        <v>2.09</v>
      </c>
      <c r="F29" s="130">
        <f t="shared" si="1"/>
        <v>6270</v>
      </c>
      <c r="G29" s="138">
        <v>0.22</v>
      </c>
      <c r="H29" s="139">
        <f t="shared" si="0"/>
        <v>1379.4</v>
      </c>
    </row>
    <row r="30" spans="1:8" ht="15" customHeight="1">
      <c r="A30" s="123">
        <v>28</v>
      </c>
      <c r="B30" s="124" t="s">
        <v>102</v>
      </c>
      <c r="C30" s="125" t="s">
        <v>103</v>
      </c>
      <c r="D30" s="128">
        <v>408</v>
      </c>
      <c r="E30" s="129">
        <v>6</v>
      </c>
      <c r="F30" s="130">
        <f t="shared" si="1"/>
        <v>2448</v>
      </c>
      <c r="G30" s="138">
        <v>0</v>
      </c>
      <c r="H30" s="139">
        <f t="shared" si="0"/>
        <v>0</v>
      </c>
    </row>
    <row r="31" spans="6:8" ht="15" customHeight="1">
      <c r="F31" s="142">
        <f>SUM(F3:F30)</f>
        <v>138220.6365</v>
      </c>
      <c r="G31" s="140">
        <v>0.1301</v>
      </c>
      <c r="H31" s="141">
        <f>SUM(H3:H30)</f>
        <v>17975.96099</v>
      </c>
    </row>
  </sheetData>
  <sheetProtection/>
  <mergeCells count="1">
    <mergeCell ref="A1:H1"/>
  </mergeCells>
  <printOptions/>
  <pageMargins left="0.7874015748031497" right="0.7874015748031497" top="0.9448818897637796" bottom="0.944881889763779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Rosolini</cp:lastModifiedBy>
  <cp:lastPrinted>2010-11-02T14:45:49Z</cp:lastPrinted>
  <dcterms:created xsi:type="dcterms:W3CDTF">1996-11-05T10:16:36Z</dcterms:created>
  <dcterms:modified xsi:type="dcterms:W3CDTF">2011-01-05T11:53:52Z</dcterms:modified>
  <cp:category/>
  <cp:version/>
  <cp:contentType/>
  <cp:contentStatus/>
</cp:coreProperties>
</file>