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3035" activeTab="0"/>
  </bookViews>
  <sheets>
    <sheet name="Oblazione" sheetId="1" r:id="rId1"/>
    <sheet name="Anticipazione" sheetId="2" r:id="rId2"/>
    <sheet name="Imp_unitari_oblazione" sheetId="3" r:id="rId3"/>
  </sheets>
  <definedNames/>
  <calcPr fullCalcOnLoad="1"/>
</workbook>
</file>

<file path=xl/sharedStrings.xml><?xml version="1.0" encoding="utf-8"?>
<sst xmlns="http://schemas.openxmlformats.org/spreadsheetml/2006/main" count="166" uniqueCount="108">
  <si>
    <t>Fino a 10.000</t>
  </si>
  <si>
    <t>Da 10.001 a 100.000</t>
  </si>
  <si>
    <t>Da 100.001 a 300.000</t>
  </si>
  <si>
    <t>Oltre 300.000</t>
  </si>
  <si>
    <t>2. Misura dell’anticipazione (€/mq)</t>
  </si>
  <si>
    <t>Tabella 3 – Nuove costruzioni, ampliamenti</t>
  </si>
  <si>
    <t>Tabella 4 – Ristrutturazioni, modifiche e ampliamenti</t>
  </si>
  <si>
    <t>(2). Superficie complessiva (mq)</t>
  </si>
  <si>
    <t>(3). Importo totale dell’anticipazione (€)</t>
  </si>
  <si>
    <r>
      <t xml:space="preserve">(2). Superficie
</t>
    </r>
    <r>
      <rPr>
        <sz val="8"/>
        <rFont val="Arial"/>
        <family val="2"/>
      </rPr>
      <t>(da inserire
IL RICHIEDENTE)</t>
    </r>
  </si>
  <si>
    <t>(3). Anticipazione dovuta
(3 ) = (1) x (2)</t>
  </si>
  <si>
    <r>
      <t xml:space="preserve">(1) Importo unitario
</t>
    </r>
    <r>
      <rPr>
        <sz val="8"/>
        <rFont val="Arial"/>
        <family val="2"/>
      </rPr>
      <t>(modifcabile solo 
A NORMA DI LEGGE)</t>
    </r>
  </si>
  <si>
    <t>Campi su cui inserire i dati.</t>
  </si>
  <si>
    <t>Campi con gli importi unitari, da modificare solo con modifiche alle normative</t>
  </si>
  <si>
    <t>(6) = (3) x (5)</t>
  </si>
  <si>
    <t>Calcolo dell’oblazione</t>
  </si>
  <si>
    <t>(2)
Superficie Non Residenziale (mq)</t>
  </si>
  <si>
    <t>(3)
Superficie Complessiva (mq)</t>
  </si>
  <si>
    <t>(4)
Tipo di abuso</t>
  </si>
  <si>
    <t>(5)
Misura dell’oblazione (€/mq)</t>
  </si>
  <si>
    <t>(1)
Importo unitario</t>
  </si>
  <si>
    <t>(2)
Superficie</t>
  </si>
  <si>
    <t>Calcolo dell’anticipazione degli oneri concessori</t>
  </si>
  <si>
    <t>Legenda</t>
  </si>
  <si>
    <t>(6)
Importo totale dell’oblazione (€)</t>
  </si>
  <si>
    <t>(1)
Su (mq)</t>
  </si>
  <si>
    <t>(2)
Snr (mq)</t>
  </si>
  <si>
    <t>(3) Sc =
=  (1) + 60% di  (2)</t>
  </si>
  <si>
    <t>Tabella 1.b – tipologie di abuso con misure dell’oblazione espresse in valori al mq</t>
  </si>
  <si>
    <t xml:space="preserve">primo intervento </t>
  </si>
  <si>
    <t>ennesimo</t>
  </si>
  <si>
    <t xml:space="preserve">secondo intervento </t>
  </si>
  <si>
    <t>Tipo di abuso</t>
  </si>
  <si>
    <t>€/mq</t>
  </si>
  <si>
    <t>Misura
dell’oblazione</t>
  </si>
  <si>
    <t>Immobili Residenziali</t>
  </si>
  <si>
    <t>Misura 
dell’oblazione</t>
  </si>
  <si>
    <t>Immobili
Residenziali</t>
  </si>
  <si>
    <t>3.
Opere di ristrutturazione edilizia come definite 
dall’articolo 3, comma 1, lettera d) del d.P.R. 6 giugno 2001, n.380 
realizzate in assenza o in difformità del titolo abilitativo edilizio</t>
  </si>
  <si>
    <t>Immobili NON Residenziali</t>
  </si>
  <si>
    <t>1.
Opere realizzate in assenza o in difformità  del titolo abilitativo edilizio 
e non conformi alle norme urbanistiche e alle prescrizioni degli strumenti urbanistici</t>
  </si>
  <si>
    <r>
      <t>2.
Opere realizzate in assenza o in difformità del titolo abilitativo edilzio, 
ma conformi alle norme urbanistiche e alle prescrizioni degli strumenti urbanistici 
alla data di entrata in vigore del presente provvedimento</t>
    </r>
    <r>
      <rPr>
        <b/>
        <sz val="12"/>
        <rFont val="Arial"/>
        <family val="2"/>
      </rPr>
      <t>.</t>
    </r>
  </si>
  <si>
    <t xml:space="preserve">4.
Opere di restauro e risanamento conservativo come definite 
dall’articolo 3, comma 1, lettera c) del d.P.R. 6 giugno 2001, n.380, 
realizzate in assenza o in difformità del titolo abilitativo edilizio, 
nelle zone omogenee A di cui all’articolo 2 del decreto ministeriale 2 aprile 1968, n.1444 </t>
  </si>
  <si>
    <r>
      <t>5.
 Opere di restauro e risanamento conservativo come definite 
dall’articolo 3, comma 1, lettera  c) del d.P.R. 6 giugno 2001, n.380,</t>
    </r>
    <r>
      <rPr>
        <b/>
        <sz val="12"/>
        <rFont val="Arial"/>
        <family val="2"/>
      </rPr>
      <t xml:space="preserve"> </t>
    </r>
    <r>
      <rPr>
        <sz val="12"/>
        <rFont val="Arial"/>
        <family val="2"/>
      </rPr>
      <t xml:space="preserve"> 
realizzate in assenza o in difformità del titolo abilitativo edilizio.</t>
    </r>
  </si>
  <si>
    <t>6.
Opere di manutenzione straordinaria, come definite 
all’articolo 3, comma 1, lettera b) del d.P.R. 6 giugno 2001, n.380 
e dalla normativa regionale, realizzate in assenza o in difformità del titolo abilitativo edilizio; 
opere o modalità di esecuzione non valutabili in termini di superficie o di volume.</t>
  </si>
  <si>
    <t>Campi da non modificare, tali importi 
non sono stati definiti dalla normativa</t>
  </si>
  <si>
    <r>
      <t xml:space="preserve">(4)
Scelta del tipo di abuso
</t>
    </r>
    <r>
      <rPr>
        <sz val="8"/>
        <rFont val="Arial"/>
        <family val="2"/>
      </rPr>
      <t>(tra 1 e 3)</t>
    </r>
  </si>
  <si>
    <t>(1)
 Superficie Utile residenziale (mq)</t>
  </si>
  <si>
    <t>(1)
Sunr (mq)</t>
  </si>
  <si>
    <t>(2)
Superficie Pertinenze (mq)</t>
  </si>
  <si>
    <t>(2)
Sp (mq)</t>
  </si>
  <si>
    <t>(1)
 Superficie Utile
(mq)</t>
  </si>
  <si>
    <t>(5) = dipende da (4)</t>
  </si>
  <si>
    <t>Tabella 2 – Tipologie di abusi con valore fisso dell’oblazione</t>
  </si>
  <si>
    <t>(1)
Tipo di abuso</t>
  </si>
  <si>
    <t>(2) = dipende da (1)</t>
  </si>
  <si>
    <t>(2)
Importo totale dell’oblazione (€)</t>
  </si>
  <si>
    <r>
      <t xml:space="preserve">(1)
Scelta del 
tipo di abuso
</t>
    </r>
    <r>
      <rPr>
        <sz val="8"/>
        <rFont val="Arial"/>
        <family val="2"/>
      </rPr>
      <t>(tra 4 e 6)</t>
    </r>
  </si>
  <si>
    <t>Tabella 1.a – tipologie di abuso con misure dell’oblazione espresse in valori al mq</t>
  </si>
  <si>
    <t>Campi con gli importi unitari, da modificare solo con modifiche alla normativa</t>
  </si>
  <si>
    <r>
      <t xml:space="preserve">Misura
dell’oblazione
(€)
</t>
    </r>
    <r>
      <rPr>
        <b/>
        <i/>
        <sz val="8"/>
        <rFont val="Arial"/>
        <family val="2"/>
      </rPr>
      <t>(una tantum)</t>
    </r>
  </si>
  <si>
    <t>(7)
% per anticipo</t>
  </si>
  <si>
    <t>(7)
Valore
prestabilito</t>
  </si>
  <si>
    <t>(8) = (6) x (7)</t>
  </si>
  <si>
    <t>(11) = (10) / 2</t>
  </si>
  <si>
    <t>(12) = (10) / 2</t>
  </si>
  <si>
    <r>
      <t xml:space="preserve">(8)
Importo </t>
    </r>
    <r>
      <rPr>
        <b/>
        <sz val="12"/>
        <rFont val="Arial"/>
        <family val="2"/>
      </rPr>
      <t>calcolato</t>
    </r>
    <r>
      <rPr>
        <sz val="12"/>
        <rFont val="Arial"/>
        <family val="2"/>
      </rPr>
      <t xml:space="preserve"> in anticipazione (€)</t>
    </r>
  </si>
  <si>
    <r>
      <t xml:space="preserve">(9)
Importo </t>
    </r>
    <r>
      <rPr>
        <b/>
        <sz val="12"/>
        <rFont val="Arial"/>
        <family val="2"/>
      </rPr>
      <t>da versare</t>
    </r>
    <r>
      <rPr>
        <sz val="12"/>
        <rFont val="Arial"/>
        <family val="2"/>
      </rPr>
      <t xml:space="preserve"> come anticipazione (€)</t>
    </r>
  </si>
  <si>
    <t xml:space="preserve">(10) = (6) - (9) </t>
  </si>
  <si>
    <t>(10)
Oblazione
rimanente (€)</t>
  </si>
  <si>
    <t>(3)
% per anticipo</t>
  </si>
  <si>
    <r>
      <t xml:space="preserve">(4)
Importo </t>
    </r>
    <r>
      <rPr>
        <b/>
        <sz val="12"/>
        <rFont val="Arial"/>
        <family val="2"/>
      </rPr>
      <t>calcolato</t>
    </r>
    <r>
      <rPr>
        <sz val="12"/>
        <rFont val="Arial"/>
        <family val="2"/>
      </rPr>
      <t xml:space="preserve"> in anticipazione (€)</t>
    </r>
  </si>
  <si>
    <r>
      <t xml:space="preserve">(5)
Importo </t>
    </r>
    <r>
      <rPr>
        <b/>
        <sz val="12"/>
        <rFont val="Arial"/>
        <family val="2"/>
      </rPr>
      <t>da versare</t>
    </r>
    <r>
      <rPr>
        <sz val="12"/>
        <rFont val="Arial"/>
        <family val="2"/>
      </rPr>
      <t xml:space="preserve"> come anticipazione (€)</t>
    </r>
  </si>
  <si>
    <t>(6)
Oblazione
rimanente (€)</t>
  </si>
  <si>
    <t>(3)
Valore
prestabilito</t>
  </si>
  <si>
    <t>(4) = (2) x (3)</t>
  </si>
  <si>
    <t xml:space="preserve">(6) = (2) - (5) </t>
  </si>
  <si>
    <t>(7) = (6) / 2</t>
  </si>
  <si>
    <t>(8) = (6) / 2</t>
  </si>
  <si>
    <t>Campi eventualmente da modificare dopo avere letto la nota</t>
  </si>
  <si>
    <r>
      <t xml:space="preserve">(9) = (8)
</t>
    </r>
    <r>
      <rPr>
        <sz val="8"/>
        <rFont val="Arial"/>
        <family val="2"/>
      </rPr>
      <t>(v. nota 1)</t>
    </r>
  </si>
  <si>
    <r>
      <t xml:space="preserve">(9) = (8)
</t>
    </r>
    <r>
      <rPr>
        <sz val="8"/>
        <rFont val="Arial"/>
        <family val="2"/>
      </rPr>
      <t>(o v. nota 1)</t>
    </r>
  </si>
  <si>
    <r>
      <t xml:space="preserve">(12)
Importo 3° rata (€)
</t>
    </r>
    <r>
      <rPr>
        <sz val="8"/>
        <rFont val="Arial"/>
        <family val="2"/>
      </rPr>
      <t>(v. nota 2)</t>
    </r>
  </si>
  <si>
    <r>
      <t xml:space="preserve">(11)
Importo 2° rata (€) </t>
    </r>
    <r>
      <rPr>
        <sz val="8"/>
        <rFont val="Arial"/>
        <family val="2"/>
      </rPr>
      <t>(v. nota 2)</t>
    </r>
  </si>
  <si>
    <t>NOTA 2
La 2° rata deve essere pagata entro il 30/06/2004.
La 3°  rata deve essere pagata entro il 30/09/2004.</t>
  </si>
  <si>
    <t>(4)
% per anticipo</t>
  </si>
  <si>
    <t>(4)
Valore
prestabilito</t>
  </si>
  <si>
    <t>(5) = (3) x (4)</t>
  </si>
  <si>
    <t>(7)
Oblazione
rimanente (€)</t>
  </si>
  <si>
    <r>
      <t xml:space="preserve">(8)
Importo 2° rata (€)
</t>
    </r>
    <r>
      <rPr>
        <sz val="8"/>
        <rFont val="Arial"/>
        <family val="2"/>
      </rPr>
      <t>(v. nota 2)</t>
    </r>
  </si>
  <si>
    <r>
      <t xml:space="preserve">(9)
Importo 3° rata (€)
</t>
    </r>
    <r>
      <rPr>
        <sz val="8"/>
        <rFont val="Arial"/>
        <family val="2"/>
      </rPr>
      <t>(v. nota 2)</t>
    </r>
  </si>
  <si>
    <r>
      <t xml:space="preserve">(6) = (5)
</t>
    </r>
    <r>
      <rPr>
        <sz val="8"/>
        <rFont val="Arial"/>
        <family val="2"/>
      </rPr>
      <t>(o v. nota 1)</t>
    </r>
  </si>
  <si>
    <t xml:space="preserve">(7) = (3) - (6) </t>
  </si>
  <si>
    <t>(8) = (7) / 2</t>
  </si>
  <si>
    <t>(9) = (7) / 2</t>
  </si>
  <si>
    <t>Numero abitanti
(del comune oggetto di condono)</t>
  </si>
  <si>
    <r>
      <t xml:space="preserve">(5)
Importo </t>
    </r>
    <r>
      <rPr>
        <b/>
        <sz val="12"/>
        <rFont val="Arial"/>
        <family val="2"/>
      </rPr>
      <t>calcolato</t>
    </r>
    <r>
      <rPr>
        <sz val="12"/>
        <rFont val="Arial"/>
        <family val="2"/>
      </rPr>
      <t xml:space="preserve"> come acconto dell'anticipazione (€)</t>
    </r>
  </si>
  <si>
    <r>
      <t xml:space="preserve">(6)
Importo </t>
    </r>
    <r>
      <rPr>
        <b/>
        <sz val="12"/>
        <rFont val="Arial"/>
        <family val="2"/>
      </rPr>
      <t>da versare</t>
    </r>
    <r>
      <rPr>
        <sz val="12"/>
        <rFont val="Arial"/>
        <family val="2"/>
      </rPr>
      <t xml:space="preserve"> come acconto dell'anticipazione (€)</t>
    </r>
  </si>
  <si>
    <t>nota</t>
  </si>
  <si>
    <t xml:space="preserve">Modalità di calcolo e di  pagamento dell'oblazione </t>
  </si>
  <si>
    <t>Modalità di calcolo e di  pagamento dell'anticipazione degli oneri.</t>
  </si>
  <si>
    <t xml:space="preserve">Modalità di calcolo e di pagamento per tipologie di abuso con valore fisso dell'oblazione </t>
  </si>
  <si>
    <r>
      <t>NOTA 1
Il valore calcolato come acconto anticipazione degli oneri (campo 5), deve essere maggiore o uguale a 5</t>
    </r>
    <r>
      <rPr>
        <b/>
        <sz val="8"/>
        <rFont val="Arial"/>
        <family val="2"/>
      </rPr>
      <t>00,00 €</t>
    </r>
    <r>
      <rPr>
        <sz val="8"/>
        <rFont val="Arial"/>
        <family val="2"/>
      </rPr>
      <t>, se così non fosse; occorre modifcare a mano il campo successivo (importo da versare come acconto dell'anticipazione degli oneri 6), inserendo il valore uguale all’importo totale dell’anticipazione degli oneri da corrispondere (campo 3),  nel caso sia anch’esso minore di 500,00 €
Mentre lo stesso importo da versare come acconto dell'anticipazione degli oneri (campo 6), potrà essere minore di 500,00 € solo se il valore dell'importo totale dell'anticipazione degli oneri (campo 3), sia anch'esso minore di 500,00 € (comma.38, allegato 1).</t>
    </r>
  </si>
  <si>
    <r>
      <t xml:space="preserve">NOTA 2
Il valore calcolato come anticipazione dell’oblazione (campo 8), deve essere maggiore o uguale a </t>
    </r>
    <r>
      <rPr>
        <b/>
        <sz val="8"/>
        <rFont val="Arial"/>
        <family val="2"/>
      </rPr>
      <t>1.700,00 €</t>
    </r>
    <r>
      <rPr>
        <sz val="8"/>
        <rFont val="Arial"/>
        <family val="2"/>
      </rPr>
      <t>, se così non fosse; occorre modifcare a mano il campo successivo (importo da versare coem anticipazione 9), inserendo il valore uguale all’importo totale dell’oblazione da corrispondere (campo 6),  nel caso sia anch’esso minore di 1.700,00 €
Mentre lo stesso importo da versare come anticipo dell'oblazione (campo 9), potrà essere minore di 1.700,00 € solo se il valore dell'importo toate dell'oblazione (campo 6), sarà anch'esso minore di 1.700,00 € (comma.38, allegato 1).</t>
    </r>
  </si>
  <si>
    <r>
      <t xml:space="preserve">(5) = (4)
</t>
    </r>
    <r>
      <rPr>
        <sz val="8"/>
        <rFont val="Arial"/>
        <family val="2"/>
      </rPr>
      <t>(o v. nota 2)</t>
    </r>
  </si>
  <si>
    <r>
      <t xml:space="preserve">(7)
Importo 2° rata (€)
</t>
    </r>
    <r>
      <rPr>
        <sz val="8"/>
        <rFont val="Arial"/>
        <family val="2"/>
      </rPr>
      <t>(v. nota 3)</t>
    </r>
  </si>
  <si>
    <r>
      <t xml:space="preserve">(8)
Importo 3° rata (€)
</t>
    </r>
    <r>
      <rPr>
        <sz val="8"/>
        <rFont val="Arial"/>
        <family val="2"/>
      </rPr>
      <t>(v. nota 3)</t>
    </r>
  </si>
  <si>
    <t>NOTA 3
La 2° rata deve essere pagata entro il 30/06/2004.
La 3°  rata deve essere pagata entro il 30/09/2004.</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</si>
</sst>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0.0"/>
    <numFmt numFmtId="168" formatCode="0.000"/>
    <numFmt numFmtId="169" formatCode="_-&quot;€&quot;\ * #,##0.000_-;\-&quot;€&quot;\ * #,##0.000_-;_-&quot;€&quot;\ * &quot;-&quot;??_-;_-@_-"/>
    <numFmt numFmtId="170" formatCode="_-&quot;€&quot;\ * #,##0.0000_-;\-&quot;€&quot;\ * #,##0.0000_-;_-&quot;€&quot;\ * &quot;-&quot;??_-;_-@_-"/>
  </numFmts>
  <fonts count="11">
    <font>
      <sz val="10"/>
      <name val="Arial"/>
      <family val="0"/>
    </font>
    <font>
      <sz val="12"/>
      <name val="Times New Roman"/>
      <family val="1"/>
    </font>
    <font>
      <sz val="12"/>
      <name val="Arial"/>
      <family val="2"/>
    </font>
    <font>
      <b/>
      <sz val="12"/>
      <name val="Arial"/>
      <family val="2"/>
    </font>
    <font>
      <sz val="8"/>
      <name val="Arial"/>
      <family val="2"/>
    </font>
    <font>
      <b/>
      <i/>
      <sz val="8"/>
      <name val="Arial"/>
      <family val="2"/>
    </font>
    <font>
      <b/>
      <sz val="8"/>
      <name val="Arial"/>
      <family val="2"/>
    </font>
    <font>
      <b/>
      <sz val="16"/>
      <name val="Arial"/>
      <family val="2"/>
    </font>
    <font>
      <sz val="14"/>
      <name val="Arial"/>
      <family val="2"/>
    </font>
    <font>
      <sz val="12"/>
      <color indexed="45"/>
      <name val="Times New Roman"/>
      <family val="1"/>
    </font>
    <font>
      <u val="single"/>
      <sz val="12"/>
      <name val="Arial"/>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s>
  <borders count="3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style="thin">
        <color indexed="8"/>
      </bottom>
    </border>
    <border>
      <left>
        <color indexed="63"/>
      </left>
      <right style="thin"/>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color indexed="63"/>
      </left>
      <right style="thin"/>
      <top style="thin"/>
      <bottom style="thin"/>
    </border>
    <border>
      <left style="medium"/>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style="thin"/>
    </border>
    <border>
      <left style="medium"/>
      <right style="thin"/>
      <top style="thin"/>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color indexed="8"/>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5">
    <xf numFmtId="0" fontId="0" fillId="0" borderId="0" xfId="0" applyAlignment="1">
      <alignment/>
    </xf>
    <xf numFmtId="0" fontId="2" fillId="2" borderId="0" xfId="0" applyFont="1" applyFill="1" applyAlignment="1">
      <alignment/>
    </xf>
    <xf numFmtId="0" fontId="2" fillId="2" borderId="0" xfId="0" applyFont="1" applyFill="1" applyAlignment="1">
      <alignment/>
    </xf>
    <xf numFmtId="0" fontId="2" fillId="2" borderId="0" xfId="0"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4" fontId="2" fillId="2" borderId="6" xfId="0" applyNumberFormat="1" applyFont="1" applyFill="1" applyBorder="1" applyAlignment="1" applyProtection="1">
      <alignment horizontal="center" vertical="center" wrapText="1"/>
      <protection hidden="1"/>
    </xf>
    <xf numFmtId="0" fontId="2" fillId="2" borderId="7" xfId="0" applyFont="1" applyFill="1" applyBorder="1" applyAlignment="1">
      <alignment horizontal="left" vertical="center" wrapText="1"/>
    </xf>
    <xf numFmtId="44" fontId="2" fillId="2" borderId="8" xfId="0" applyNumberFormat="1" applyFont="1" applyFill="1" applyBorder="1" applyAlignment="1" applyProtection="1">
      <alignment horizontal="center" vertical="center" wrapText="1"/>
      <protection hidden="1"/>
    </xf>
    <xf numFmtId="0" fontId="2" fillId="3" borderId="5" xfId="0" applyFont="1" applyFill="1" applyBorder="1" applyAlignment="1">
      <alignment/>
    </xf>
    <xf numFmtId="44" fontId="2" fillId="4" borderId="9" xfId="15" applyFont="1" applyFill="1" applyBorder="1" applyAlignment="1">
      <alignment horizontal="center" wrapText="1"/>
    </xf>
    <xf numFmtId="44" fontId="2" fillId="4" borderId="10" xfId="15" applyFont="1" applyFill="1" applyBorder="1" applyAlignment="1">
      <alignment horizontal="center" wrapText="1"/>
    </xf>
    <xf numFmtId="0" fontId="2" fillId="4" borderId="5" xfId="0" applyFont="1" applyFill="1" applyBorder="1" applyAlignment="1">
      <alignment/>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4" fillId="2" borderId="14"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xf>
    <xf numFmtId="0" fontId="2" fillId="2" borderId="0" xfId="0" applyFont="1" applyFill="1" applyBorder="1" applyAlignment="1">
      <alignment/>
    </xf>
    <xf numFmtId="0" fontId="2" fillId="2" borderId="17" xfId="0" applyFont="1" applyFill="1" applyBorder="1" applyAlignment="1">
      <alignment/>
    </xf>
    <xf numFmtId="0" fontId="2" fillId="2" borderId="18" xfId="0" applyFont="1" applyFill="1" applyBorder="1" applyAlignment="1">
      <alignment/>
    </xf>
    <xf numFmtId="2" fontId="2" fillId="0" borderId="5"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2" fillId="2" borderId="0" xfId="0" applyFont="1" applyFill="1" applyBorder="1" applyAlignment="1">
      <alignment vertical="center"/>
    </xf>
    <xf numFmtId="44" fontId="3" fillId="2" borderId="6" xfId="0" applyNumberFormat="1" applyFont="1" applyFill="1" applyBorder="1" applyAlignment="1" applyProtection="1">
      <alignment horizontal="center" vertical="center" wrapText="1"/>
      <protection hidden="1"/>
    </xf>
    <xf numFmtId="0" fontId="2" fillId="2" borderId="20"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horizontal="left" vertical="center" wrapText="1"/>
    </xf>
    <xf numFmtId="44" fontId="3" fillId="2" borderId="8" xfId="0" applyNumberFormat="1" applyFont="1" applyFill="1" applyBorder="1" applyAlignment="1" applyProtection="1">
      <alignment horizontal="center" vertical="center" wrapText="1"/>
      <protection hidden="1"/>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26" xfId="0" applyFont="1" applyFill="1" applyBorder="1" applyAlignment="1">
      <alignment/>
    </xf>
    <xf numFmtId="0" fontId="2" fillId="2" borderId="21" xfId="0" applyFont="1" applyFill="1" applyBorder="1" applyAlignment="1">
      <alignment/>
    </xf>
    <xf numFmtId="44" fontId="3" fillId="0" borderId="29" xfId="15" applyFont="1" applyFill="1" applyBorder="1" applyAlignment="1">
      <alignment horizontal="center" wrapText="1"/>
    </xf>
    <xf numFmtId="44" fontId="3" fillId="0" borderId="30" xfId="15" applyFont="1" applyFill="1" applyBorder="1" applyAlignment="1">
      <alignment horizont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wrapText="1"/>
    </xf>
    <xf numFmtId="0" fontId="2" fillId="2" borderId="5" xfId="0" applyFont="1" applyFill="1" applyBorder="1" applyAlignment="1">
      <alignment horizontal="left" vertical="center" wrapText="1" shrinkToFit="1"/>
    </xf>
    <xf numFmtId="0" fontId="2" fillId="2" borderId="5" xfId="0" applyFont="1" applyFill="1" applyBorder="1" applyAlignment="1">
      <alignment horizontal="left" vertical="center" wrapText="1"/>
    </xf>
    <xf numFmtId="0" fontId="2" fillId="2" borderId="5" xfId="0" applyFont="1" applyFill="1" applyBorder="1" applyAlignment="1">
      <alignment vertical="center" wrapText="1"/>
    </xf>
    <xf numFmtId="44" fontId="2" fillId="2" borderId="5" xfId="0" applyNumberFormat="1" applyFont="1" applyFill="1" applyBorder="1" applyAlignment="1">
      <alignment/>
    </xf>
    <xf numFmtId="44" fontId="3" fillId="2" borderId="5" xfId="0" applyNumberFormat="1" applyFont="1" applyFill="1" applyBorder="1" applyAlignment="1">
      <alignment/>
    </xf>
    <xf numFmtId="44" fontId="3" fillId="5" borderId="5" xfId="0" applyNumberFormat="1" applyFont="1" applyFill="1" applyBorder="1" applyAlignment="1">
      <alignment/>
    </xf>
    <xf numFmtId="44" fontId="2" fillId="0" borderId="5" xfId="0" applyNumberFormat="1" applyFont="1" applyFill="1" applyBorder="1" applyAlignment="1">
      <alignment/>
    </xf>
    <xf numFmtId="0" fontId="2" fillId="5" borderId="33" xfId="0" applyFont="1" applyFill="1" applyBorder="1" applyAlignment="1">
      <alignment/>
    </xf>
    <xf numFmtId="0" fontId="2" fillId="2" borderId="12" xfId="0" applyFont="1" applyFill="1" applyBorder="1" applyAlignment="1">
      <alignment/>
    </xf>
    <xf numFmtId="0" fontId="4" fillId="2" borderId="34" xfId="0" applyFont="1" applyFill="1" applyBorder="1" applyAlignment="1">
      <alignment vertical="center"/>
    </xf>
    <xf numFmtId="0" fontId="7" fillId="2" borderId="0" xfId="0" applyFont="1" applyFill="1" applyAlignment="1">
      <alignment vertical="center"/>
    </xf>
    <xf numFmtId="0" fontId="8" fillId="2" borderId="14" xfId="0" applyFont="1" applyFill="1" applyBorder="1" applyAlignment="1">
      <alignment vertical="center"/>
    </xf>
    <xf numFmtId="0" fontId="2" fillId="2" borderId="35" xfId="0" applyFont="1" applyFill="1" applyBorder="1" applyAlignment="1">
      <alignment vertical="center"/>
    </xf>
    <xf numFmtId="0" fontId="2" fillId="2" borderId="11" xfId="0" applyFont="1" applyFill="1" applyBorder="1" applyAlignment="1">
      <alignment vertical="center"/>
    </xf>
    <xf numFmtId="0" fontId="2" fillId="2" borderId="23" xfId="0" applyFont="1" applyFill="1" applyBorder="1" applyAlignment="1">
      <alignment vertical="center"/>
    </xf>
    <xf numFmtId="0" fontId="2" fillId="2" borderId="36" xfId="0" applyFont="1" applyFill="1" applyBorder="1" applyAlignment="1">
      <alignment vertical="center"/>
    </xf>
    <xf numFmtId="0" fontId="2" fillId="2" borderId="4" xfId="0" applyFont="1" applyFill="1" applyBorder="1" applyAlignment="1">
      <alignment horizontal="center" vertical="center" wrapText="1"/>
    </xf>
    <xf numFmtId="44" fontId="3" fillId="2" borderId="6" xfId="0" applyNumberFormat="1" applyFont="1" applyFill="1" applyBorder="1" applyAlignment="1">
      <alignment/>
    </xf>
    <xf numFmtId="44" fontId="2" fillId="2" borderId="19" xfId="0" applyNumberFormat="1" applyFont="1" applyFill="1" applyBorder="1" applyAlignment="1">
      <alignment/>
    </xf>
    <xf numFmtId="44" fontId="3" fillId="5" borderId="19" xfId="0" applyNumberFormat="1" applyFont="1" applyFill="1" applyBorder="1" applyAlignment="1">
      <alignment/>
    </xf>
    <xf numFmtId="44" fontId="2" fillId="0" borderId="19" xfId="0" applyNumberFormat="1" applyFont="1" applyFill="1" applyBorder="1" applyAlignment="1">
      <alignment/>
    </xf>
    <xf numFmtId="44" fontId="3" fillId="2" borderId="19" xfId="0" applyNumberFormat="1" applyFont="1" applyFill="1" applyBorder="1" applyAlignment="1">
      <alignment/>
    </xf>
    <xf numFmtId="44" fontId="3" fillId="2" borderId="8" xfId="0" applyNumberFormat="1" applyFont="1" applyFill="1" applyBorder="1" applyAlignment="1">
      <alignment/>
    </xf>
    <xf numFmtId="0" fontId="2" fillId="2" borderId="24"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44" fontId="2" fillId="4" borderId="9" xfId="15" applyFont="1" applyFill="1" applyBorder="1" applyAlignment="1" applyProtection="1">
      <alignment horizontal="center" wrapText="1"/>
      <protection locked="0"/>
    </xf>
    <xf numFmtId="2" fontId="2" fillId="3" borderId="5" xfId="0" applyNumberFormat="1" applyFont="1" applyFill="1" applyBorder="1" applyAlignment="1" applyProtection="1">
      <alignment horizontal="center" vertical="center" wrapText="1"/>
      <protection locked="0"/>
    </xf>
    <xf numFmtId="44" fontId="2" fillId="4" borderId="10" xfId="15" applyFont="1" applyFill="1" applyBorder="1" applyAlignment="1" applyProtection="1">
      <alignment horizontal="center" wrapText="1"/>
      <protection locked="0"/>
    </xf>
    <xf numFmtId="2" fontId="2" fillId="3" borderId="19" xfId="0" applyNumberFormat="1" applyFont="1" applyFill="1" applyBorder="1" applyAlignment="1" applyProtection="1">
      <alignment horizontal="center" vertical="center" wrapText="1"/>
      <protection locked="0"/>
    </xf>
    <xf numFmtId="9" fontId="2" fillId="4" borderId="4" xfId="18" applyFont="1" applyFill="1" applyBorder="1" applyAlignment="1" applyProtection="1">
      <alignment horizontal="center"/>
      <protection locked="0"/>
    </xf>
    <xf numFmtId="9" fontId="2" fillId="4" borderId="7" xfId="18" applyFont="1" applyFill="1" applyBorder="1" applyAlignment="1" applyProtection="1">
      <alignment horizontal="center"/>
      <protection locked="0"/>
    </xf>
    <xf numFmtId="44" fontId="3" fillId="5" borderId="5" xfId="0" applyNumberFormat="1" applyFont="1" applyFill="1" applyBorder="1" applyAlignment="1" applyProtection="1">
      <alignment/>
      <protection locked="0"/>
    </xf>
    <xf numFmtId="44" fontId="3" fillId="5" borderId="19" xfId="0" applyNumberFormat="1" applyFont="1" applyFill="1" applyBorder="1" applyAlignment="1" applyProtection="1">
      <alignment/>
      <protection locked="0"/>
    </xf>
    <xf numFmtId="44" fontId="9" fillId="6" borderId="5" xfId="15" applyFont="1" applyFill="1" applyBorder="1" applyAlignment="1">
      <alignment vertical="center" wrapText="1"/>
    </xf>
    <xf numFmtId="44" fontId="1" fillId="6" borderId="5" xfId="15" applyFont="1" applyFill="1" applyBorder="1" applyAlignment="1">
      <alignment vertical="center" wrapText="1"/>
    </xf>
    <xf numFmtId="0" fontId="2" fillId="6" borderId="5" xfId="0" applyFont="1" applyFill="1" applyBorder="1" applyAlignment="1">
      <alignment/>
    </xf>
    <xf numFmtId="1" fontId="2" fillId="4" borderId="5" xfId="0" applyNumberFormat="1" applyFont="1" applyFill="1" applyBorder="1" applyAlignment="1" applyProtection="1">
      <alignment horizontal="center" vertical="center" wrapText="1"/>
      <protection locked="0"/>
    </xf>
    <xf numFmtId="1" fontId="2" fillId="4" borderId="19" xfId="0" applyNumberFormat="1" applyFont="1" applyFill="1" applyBorder="1" applyAlignment="1" applyProtection="1">
      <alignment horizontal="center" vertical="center" wrapText="1"/>
      <protection locked="0"/>
    </xf>
    <xf numFmtId="44" fontId="2" fillId="4" borderId="5" xfId="15" applyFont="1" applyFill="1" applyBorder="1" applyAlignment="1" applyProtection="1">
      <alignment vertical="center" wrapText="1"/>
      <protection locked="0"/>
    </xf>
    <xf numFmtId="9" fontId="10" fillId="4" borderId="4" xfId="18" applyFont="1" applyFill="1" applyBorder="1" applyAlignment="1" applyProtection="1">
      <alignment horizontal="center"/>
      <protection locked="0"/>
    </xf>
    <xf numFmtId="9" fontId="10" fillId="4" borderId="7" xfId="18" applyFont="1" applyFill="1" applyBorder="1" applyAlignment="1" applyProtection="1">
      <alignment horizontal="center"/>
      <protection locked="0"/>
    </xf>
    <xf numFmtId="0" fontId="4" fillId="0" borderId="37" xfId="0" applyFont="1" applyBorder="1" applyAlignment="1">
      <alignment vertical="center" wrapText="1"/>
    </xf>
    <xf numFmtId="0" fontId="4" fillId="0" borderId="13" xfId="0" applyFont="1" applyBorder="1" applyAlignment="1">
      <alignment vertical="center" wrapText="1"/>
    </xf>
    <xf numFmtId="0" fontId="4" fillId="0" borderId="20" xfId="0" applyFont="1" applyBorder="1" applyAlignment="1">
      <alignment vertical="center" wrapText="1"/>
    </xf>
    <xf numFmtId="0" fontId="3" fillId="2" borderId="14" xfId="0" applyFont="1" applyFill="1" applyBorder="1" applyAlignment="1">
      <alignment horizontal="left" vertical="center"/>
    </xf>
    <xf numFmtId="0" fontId="3" fillId="2" borderId="38"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center" vertical="center" wrapText="1"/>
    </xf>
    <xf numFmtId="0" fontId="0" fillId="2" borderId="32" xfId="0" applyFill="1" applyBorder="1" applyAlignment="1">
      <alignment vertical="center" wrapText="1"/>
    </xf>
    <xf numFmtId="0" fontId="0" fillId="2" borderId="33" xfId="0" applyFill="1" applyBorder="1" applyAlignment="1">
      <alignment vertical="center" wrapText="1"/>
    </xf>
    <xf numFmtId="0" fontId="4" fillId="2" borderId="38" xfId="0" applyFont="1" applyFill="1" applyBorder="1" applyAlignment="1">
      <alignment vertical="center" wrapText="1"/>
    </xf>
    <xf numFmtId="0" fontId="0" fillId="2" borderId="17" xfId="0" applyFill="1" applyBorder="1" applyAlignment="1">
      <alignment/>
    </xf>
    <xf numFmtId="0" fontId="4" fillId="2" borderId="34" xfId="0" applyFont="1" applyFill="1" applyBorder="1" applyAlignment="1">
      <alignment vertical="center" wrapText="1"/>
    </xf>
    <xf numFmtId="0" fontId="0" fillId="2" borderId="18" xfId="0" applyFill="1" applyBorder="1" applyAlignment="1">
      <alignment/>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32"/>
  <sheetViews>
    <sheetView tabSelected="1" zoomScale="70" zoomScaleNormal="70" workbookViewId="0" topLeftCell="A1">
      <selection activeCell="C7" sqref="C7"/>
    </sheetView>
  </sheetViews>
  <sheetFormatPr defaultColWidth="9.140625" defaultRowHeight="12.75"/>
  <cols>
    <col min="1" max="1" width="2.28125" style="1" customWidth="1"/>
    <col min="2" max="2" width="22.28125" style="1" customWidth="1"/>
    <col min="3" max="3" width="19.00390625" style="1" customWidth="1"/>
    <col min="4" max="4" width="24.28125" style="1" customWidth="1"/>
    <col min="5" max="5" width="21.140625" style="1" customWidth="1"/>
    <col min="6" max="6" width="0.13671875" style="1" customWidth="1"/>
    <col min="7" max="7" width="15.421875" style="1" bestFit="1" customWidth="1"/>
    <col min="8" max="8" width="24.28125" style="1" customWidth="1"/>
    <col min="9" max="9" width="20.28125" style="1" customWidth="1"/>
    <col min="10" max="10" width="4.28125" style="1" customWidth="1"/>
    <col min="11" max="11" width="12.7109375" style="1" bestFit="1" customWidth="1"/>
    <col min="12" max="12" width="23.28125" style="1" bestFit="1" customWidth="1"/>
    <col min="13" max="13" width="25.57421875" style="1" bestFit="1" customWidth="1"/>
    <col min="14" max="14" width="23.57421875" style="1" bestFit="1" customWidth="1"/>
    <col min="15" max="15" width="18.8515625" style="1" customWidth="1"/>
    <col min="16" max="16" width="19.00390625" style="1" customWidth="1"/>
    <col min="17" max="16384" width="9.140625" style="1" customWidth="1"/>
  </cols>
  <sheetData>
    <row r="1" spans="2:9" ht="27.75" customHeight="1" thickBot="1">
      <c r="B1" s="59" t="s">
        <v>15</v>
      </c>
      <c r="C1" s="2"/>
      <c r="D1" s="2"/>
      <c r="E1" s="2"/>
      <c r="F1" s="2"/>
      <c r="G1" s="2"/>
      <c r="H1" s="2"/>
      <c r="I1" s="2"/>
    </row>
    <row r="2" spans="2:16" s="3" customFormat="1" ht="19.5" customHeight="1">
      <c r="B2" s="34" t="s">
        <v>58</v>
      </c>
      <c r="C2" s="17"/>
      <c r="D2" s="17"/>
      <c r="E2" s="17"/>
      <c r="F2" s="17"/>
      <c r="G2" s="17"/>
      <c r="H2" s="17"/>
      <c r="I2" s="35"/>
      <c r="K2" s="34" t="s">
        <v>99</v>
      </c>
      <c r="L2" s="62"/>
      <c r="M2" s="62"/>
      <c r="N2" s="62"/>
      <c r="O2" s="62"/>
      <c r="P2" s="63"/>
    </row>
    <row r="3" spans="2:17" s="3" customFormat="1" ht="19.5" customHeight="1">
      <c r="B3" s="36" t="s">
        <v>35</v>
      </c>
      <c r="C3" s="18"/>
      <c r="D3" s="18"/>
      <c r="E3" s="18"/>
      <c r="F3" s="18"/>
      <c r="G3" s="18"/>
      <c r="H3" s="18"/>
      <c r="I3" s="37"/>
      <c r="K3" s="36" t="s">
        <v>35</v>
      </c>
      <c r="L3" s="30"/>
      <c r="M3" s="30"/>
      <c r="N3" s="30"/>
      <c r="O3" s="30"/>
      <c r="P3" s="64"/>
      <c r="Q3" s="30"/>
    </row>
    <row r="4" spans="2:17" ht="54.75" customHeight="1">
      <c r="B4" s="38"/>
      <c r="C4" s="32" t="s">
        <v>47</v>
      </c>
      <c r="D4" s="8" t="s">
        <v>16</v>
      </c>
      <c r="E4" s="8" t="s">
        <v>17</v>
      </c>
      <c r="F4" s="8"/>
      <c r="G4" s="8" t="s">
        <v>18</v>
      </c>
      <c r="H4" s="8" t="s">
        <v>19</v>
      </c>
      <c r="I4" s="9" t="s">
        <v>24</v>
      </c>
      <c r="K4" s="65" t="s">
        <v>61</v>
      </c>
      <c r="L4" s="8" t="s">
        <v>66</v>
      </c>
      <c r="M4" s="8" t="s">
        <v>67</v>
      </c>
      <c r="N4" s="8" t="s">
        <v>69</v>
      </c>
      <c r="O4" s="8" t="s">
        <v>83</v>
      </c>
      <c r="P4" s="9" t="s">
        <v>82</v>
      </c>
      <c r="Q4" s="25"/>
    </row>
    <row r="5" spans="2:17" ht="60" customHeight="1">
      <c r="B5" s="33"/>
      <c r="C5" s="32" t="s">
        <v>25</v>
      </c>
      <c r="D5" s="8" t="s">
        <v>26</v>
      </c>
      <c r="E5" s="8" t="s">
        <v>27</v>
      </c>
      <c r="F5" s="8"/>
      <c r="G5" s="8" t="s">
        <v>46</v>
      </c>
      <c r="H5" s="8" t="s">
        <v>52</v>
      </c>
      <c r="I5" s="9" t="s">
        <v>14</v>
      </c>
      <c r="K5" s="65" t="s">
        <v>62</v>
      </c>
      <c r="L5" s="8" t="s">
        <v>63</v>
      </c>
      <c r="M5" s="8" t="s">
        <v>81</v>
      </c>
      <c r="N5" s="8" t="s">
        <v>68</v>
      </c>
      <c r="O5" s="8" t="s">
        <v>64</v>
      </c>
      <c r="P5" s="9" t="s">
        <v>65</v>
      </c>
      <c r="Q5" s="25"/>
    </row>
    <row r="6" spans="2:17" ht="15.75">
      <c r="B6" s="33" t="s">
        <v>29</v>
      </c>
      <c r="C6" s="77">
        <v>0</v>
      </c>
      <c r="D6" s="77">
        <v>0</v>
      </c>
      <c r="E6" s="28">
        <f>C6+(0.6*D6)</f>
        <v>0</v>
      </c>
      <c r="F6" s="28">
        <f>ROUND(E6,2)</f>
        <v>0</v>
      </c>
      <c r="G6" s="87">
        <v>0</v>
      </c>
      <c r="H6" s="14" t="b">
        <f>IF(G6=1,Imp_unitari_oblazione!D8,IF(G6=2,Imp_unitari_oblazione!D9,IF(G6=3,Imp_unitari_oblazione!D10,IF(G6&gt;3,0))))</f>
        <v>0</v>
      </c>
      <c r="I6" s="31">
        <f>F6*H6</f>
        <v>0</v>
      </c>
      <c r="K6" s="80">
        <v>0.5</v>
      </c>
      <c r="L6" s="52">
        <f>I6*K6</f>
        <v>0</v>
      </c>
      <c r="M6" s="54">
        <f>L6</f>
        <v>0</v>
      </c>
      <c r="N6" s="55">
        <f>I6-M6</f>
        <v>0</v>
      </c>
      <c r="O6" s="53">
        <f>N6/2</f>
        <v>0</v>
      </c>
      <c r="P6" s="66">
        <f>O6</f>
        <v>0</v>
      </c>
      <c r="Q6" s="25"/>
    </row>
    <row r="7" spans="2:17" ht="15.75">
      <c r="B7" s="7" t="s">
        <v>31</v>
      </c>
      <c r="C7" s="77">
        <v>0</v>
      </c>
      <c r="D7" s="77">
        <v>0</v>
      </c>
      <c r="E7" s="28">
        <f>C7+(0.6*D7)</f>
        <v>0</v>
      </c>
      <c r="F7" s="28">
        <f>ROUND(E7,2)</f>
        <v>0</v>
      </c>
      <c r="G7" s="87">
        <v>0</v>
      </c>
      <c r="H7" s="14" t="b">
        <f>IF(G7=1,Imp_unitari_oblazione!D8,IF(G7=2,Imp_unitari_oblazione!D9,IF(G7=3,Imp_unitari_oblazione!D10,IF(G7&gt;3,0))))</f>
        <v>0</v>
      </c>
      <c r="I7" s="31">
        <f>F7*H7</f>
        <v>0</v>
      </c>
      <c r="K7" s="80">
        <v>0.5</v>
      </c>
      <c r="L7" s="52">
        <f>I7*K7</f>
        <v>0</v>
      </c>
      <c r="M7" s="54">
        <f>L7</f>
        <v>0</v>
      </c>
      <c r="N7" s="55">
        <f>I7-M7</f>
        <v>0</v>
      </c>
      <c r="O7" s="53">
        <f>N7/2</f>
        <v>0</v>
      </c>
      <c r="P7" s="66">
        <f>O7</f>
        <v>0</v>
      </c>
      <c r="Q7" s="25"/>
    </row>
    <row r="8" spans="2:17" ht="16.5" thickBot="1">
      <c r="B8" s="11" t="s">
        <v>30</v>
      </c>
      <c r="C8" s="79">
        <v>0</v>
      </c>
      <c r="D8" s="79">
        <v>0</v>
      </c>
      <c r="E8" s="29">
        <f>C8+(0.6*D8)</f>
        <v>0</v>
      </c>
      <c r="F8" s="29">
        <f>ROUND(E8,2)</f>
        <v>0</v>
      </c>
      <c r="G8" s="88">
        <v>0</v>
      </c>
      <c r="H8" s="15" t="b">
        <f>IF(G8=1,Imp_unitari_oblazione!D8,IF(G8=2,Imp_unitari_oblazione!D9,IF(G8=3,Imp_unitari_oblazione!D10,IF(G8&gt;3,0))))</f>
        <v>0</v>
      </c>
      <c r="I8" s="39">
        <f>F8*H8</f>
        <v>0</v>
      </c>
      <c r="K8" s="81">
        <v>0.5</v>
      </c>
      <c r="L8" s="67">
        <f>I8*K8</f>
        <v>0</v>
      </c>
      <c r="M8" s="68">
        <f>L8</f>
        <v>0</v>
      </c>
      <c r="N8" s="69">
        <f>I8-M8</f>
        <v>0</v>
      </c>
      <c r="O8" s="70">
        <f>N8/2</f>
        <v>0</v>
      </c>
      <c r="P8" s="71">
        <f>O8</f>
        <v>0</v>
      </c>
      <c r="Q8" s="25"/>
    </row>
    <row r="9" spans="11:17" ht="15">
      <c r="K9" s="25"/>
      <c r="L9" s="25"/>
      <c r="M9" s="25"/>
      <c r="N9" s="25"/>
      <c r="O9" s="25"/>
      <c r="P9" s="25"/>
      <c r="Q9" s="25"/>
    </row>
    <row r="10" spans="2:9" ht="15.75" thickBot="1">
      <c r="B10" s="2"/>
      <c r="C10" s="2"/>
      <c r="D10" s="2"/>
      <c r="E10" s="2"/>
      <c r="F10" s="2"/>
      <c r="G10" s="2"/>
      <c r="H10" s="2"/>
      <c r="I10" s="2"/>
    </row>
    <row r="11" spans="2:16" s="3" customFormat="1" ht="19.5" customHeight="1">
      <c r="B11" s="4" t="s">
        <v>28</v>
      </c>
      <c r="C11" s="5"/>
      <c r="D11" s="5"/>
      <c r="E11" s="5"/>
      <c r="F11" s="5"/>
      <c r="G11" s="5"/>
      <c r="H11" s="5"/>
      <c r="I11" s="6"/>
      <c r="K11" s="34" t="s">
        <v>99</v>
      </c>
      <c r="L11" s="62"/>
      <c r="M11" s="62"/>
      <c r="N11" s="62"/>
      <c r="O11" s="62"/>
      <c r="P11" s="63"/>
    </row>
    <row r="12" spans="2:16" s="3" customFormat="1" ht="19.5" customHeight="1">
      <c r="B12" s="40" t="s">
        <v>39</v>
      </c>
      <c r="C12" s="19"/>
      <c r="D12" s="19"/>
      <c r="E12" s="19"/>
      <c r="F12" s="19"/>
      <c r="G12" s="19"/>
      <c r="H12" s="19"/>
      <c r="I12" s="41"/>
      <c r="K12" s="61" t="s">
        <v>39</v>
      </c>
      <c r="L12" s="30"/>
      <c r="M12" s="30"/>
      <c r="N12" s="30"/>
      <c r="O12" s="30"/>
      <c r="P12" s="64"/>
    </row>
    <row r="13" spans="2:16" ht="54.75" customHeight="1">
      <c r="B13" s="38"/>
      <c r="C13" s="32" t="s">
        <v>51</v>
      </c>
      <c r="D13" s="8" t="s">
        <v>49</v>
      </c>
      <c r="E13" s="8" t="s">
        <v>17</v>
      </c>
      <c r="F13" s="8"/>
      <c r="G13" s="8" t="s">
        <v>18</v>
      </c>
      <c r="H13" s="8" t="s">
        <v>19</v>
      </c>
      <c r="I13" s="9" t="s">
        <v>24</v>
      </c>
      <c r="K13" s="65" t="s">
        <v>61</v>
      </c>
      <c r="L13" s="8" t="s">
        <v>66</v>
      </c>
      <c r="M13" s="8" t="s">
        <v>67</v>
      </c>
      <c r="N13" s="8" t="s">
        <v>69</v>
      </c>
      <c r="O13" s="8" t="s">
        <v>83</v>
      </c>
      <c r="P13" s="9" t="s">
        <v>82</v>
      </c>
    </row>
    <row r="14" spans="2:16" ht="60" customHeight="1">
      <c r="B14" s="33"/>
      <c r="C14" s="32" t="s">
        <v>48</v>
      </c>
      <c r="D14" s="8" t="s">
        <v>50</v>
      </c>
      <c r="E14" s="8" t="s">
        <v>27</v>
      </c>
      <c r="F14" s="8"/>
      <c r="G14" s="8" t="s">
        <v>46</v>
      </c>
      <c r="H14" s="8" t="s">
        <v>52</v>
      </c>
      <c r="I14" s="9" t="s">
        <v>14</v>
      </c>
      <c r="K14" s="65" t="s">
        <v>62</v>
      </c>
      <c r="L14" s="8" t="s">
        <v>63</v>
      </c>
      <c r="M14" s="8" t="s">
        <v>80</v>
      </c>
      <c r="N14" s="8" t="s">
        <v>68</v>
      </c>
      <c r="O14" s="8" t="s">
        <v>64</v>
      </c>
      <c r="P14" s="9" t="s">
        <v>65</v>
      </c>
    </row>
    <row r="15" spans="2:16" ht="15.75">
      <c r="B15" s="33" t="s">
        <v>29</v>
      </c>
      <c r="C15" s="77">
        <v>0</v>
      </c>
      <c r="D15" s="77">
        <v>0</v>
      </c>
      <c r="E15" s="28">
        <f>C15+(0.6*D15)</f>
        <v>0</v>
      </c>
      <c r="F15" s="28">
        <f>ROUND(E15,2)</f>
        <v>0</v>
      </c>
      <c r="G15" s="87">
        <v>0</v>
      </c>
      <c r="H15" s="14" t="b">
        <f>IF(G15=1,Imp_unitari_oblazione!C8,IF(G15=2,Imp_unitari_oblazione!C9,IF(G15=3,Imp_unitari_oblazione!C10,IF(G15&gt;3,0))))</f>
        <v>0</v>
      </c>
      <c r="I15" s="31">
        <f>F15*H15</f>
        <v>0</v>
      </c>
      <c r="K15" s="90">
        <v>0.5</v>
      </c>
      <c r="L15" s="52">
        <f>I15*K15</f>
        <v>0</v>
      </c>
      <c r="M15" s="54">
        <f>L15</f>
        <v>0</v>
      </c>
      <c r="N15" s="55">
        <f>I15-M15</f>
        <v>0</v>
      </c>
      <c r="O15" s="53">
        <f>N15/2</f>
        <v>0</v>
      </c>
      <c r="P15" s="66">
        <f>O15</f>
        <v>0</v>
      </c>
    </row>
    <row r="16" spans="2:16" ht="15.75">
      <c r="B16" s="7" t="s">
        <v>31</v>
      </c>
      <c r="C16" s="77">
        <v>0</v>
      </c>
      <c r="D16" s="77">
        <v>0</v>
      </c>
      <c r="E16" s="28">
        <f>C16+(0.6*D16)</f>
        <v>0</v>
      </c>
      <c r="F16" s="28">
        <f>ROUND(E16,2)</f>
        <v>0</v>
      </c>
      <c r="G16" s="87">
        <v>0</v>
      </c>
      <c r="H16" s="14" t="b">
        <f>IF(G16=1,Imp_unitari_oblazione!C8,IF(G16=2,Imp_unitari_oblazione!C9,IF(G16=3,Imp_unitari_oblazione!C10,IF(G16&gt;3,0))))</f>
        <v>0</v>
      </c>
      <c r="I16" s="31">
        <f>F16*H16</f>
        <v>0</v>
      </c>
      <c r="K16" s="80">
        <v>0.5</v>
      </c>
      <c r="L16" s="52">
        <f>I16*K16</f>
        <v>0</v>
      </c>
      <c r="M16" s="54">
        <f>L16</f>
        <v>0</v>
      </c>
      <c r="N16" s="55">
        <f>I16-M16</f>
        <v>0</v>
      </c>
      <c r="O16" s="53">
        <f>N16/2</f>
        <v>0</v>
      </c>
      <c r="P16" s="66">
        <f>O16</f>
        <v>0</v>
      </c>
    </row>
    <row r="17" spans="2:16" ht="16.5" thickBot="1">
      <c r="B17" s="11" t="s">
        <v>30</v>
      </c>
      <c r="C17" s="79">
        <v>0</v>
      </c>
      <c r="D17" s="79">
        <v>0</v>
      </c>
      <c r="E17" s="29">
        <f>C17+(0.6*D17)</f>
        <v>0</v>
      </c>
      <c r="F17" s="29">
        <f>ROUND(E17,2)</f>
        <v>0</v>
      </c>
      <c r="G17" s="88">
        <v>0</v>
      </c>
      <c r="H17" s="15" t="b">
        <f>IF(G17=1,Imp_unitari_oblazione!C8,IF(G17=2,Imp_unitari_oblazione!C9,IF(G17=3,Imp_unitari_oblazione!C10,IF(G17&gt;3,0))))</f>
        <v>0</v>
      </c>
      <c r="I17" s="39">
        <f>F17*H17</f>
        <v>0</v>
      </c>
      <c r="K17" s="81">
        <v>0.5</v>
      </c>
      <c r="L17" s="67">
        <f>I17*K17</f>
        <v>0</v>
      </c>
      <c r="M17" s="68">
        <f>L17</f>
        <v>0</v>
      </c>
      <c r="N17" s="69">
        <f>I17-M17</f>
        <v>0</v>
      </c>
      <c r="O17" s="70">
        <f>N17/2</f>
        <v>0</v>
      </c>
      <c r="P17" s="71">
        <f>O17</f>
        <v>0</v>
      </c>
    </row>
    <row r="19" spans="11:16" ht="66.75" customHeight="1">
      <c r="K19" s="92" t="s">
        <v>103</v>
      </c>
      <c r="L19" s="93"/>
      <c r="M19" s="93"/>
      <c r="N19" s="93"/>
      <c r="O19" s="93"/>
      <c r="P19" s="94"/>
    </row>
    <row r="20" spans="7:15" ht="15.75" thickBot="1">
      <c r="G20" s="25"/>
      <c r="H20" s="25"/>
      <c r="I20" s="25"/>
      <c r="J20" s="25"/>
      <c r="K20" s="25"/>
      <c r="L20" s="25"/>
      <c r="M20" s="25"/>
      <c r="O20" s="25"/>
    </row>
    <row r="21" spans="2:16" s="3" customFormat="1" ht="19.5" customHeight="1">
      <c r="B21" s="4" t="s">
        <v>53</v>
      </c>
      <c r="C21" s="5"/>
      <c r="D21" s="6"/>
      <c r="E21" s="1"/>
      <c r="F21" s="1"/>
      <c r="G21" s="25"/>
      <c r="H21" s="25"/>
      <c r="I21" s="25"/>
      <c r="J21" s="25"/>
      <c r="K21" s="34" t="s">
        <v>101</v>
      </c>
      <c r="L21" s="62"/>
      <c r="M21" s="62"/>
      <c r="N21" s="62"/>
      <c r="O21" s="62"/>
      <c r="P21" s="63"/>
    </row>
    <row r="22" spans="2:16" s="3" customFormat="1" ht="19.5" customHeight="1">
      <c r="B22" s="40"/>
      <c r="C22" s="19"/>
      <c r="D22" s="41"/>
      <c r="E22" s="1"/>
      <c r="F22" s="1"/>
      <c r="G22" s="25"/>
      <c r="H22" s="25"/>
      <c r="I22" s="25"/>
      <c r="J22" s="25"/>
      <c r="K22" s="72"/>
      <c r="L22" s="30"/>
      <c r="M22" s="30"/>
      <c r="N22" s="30"/>
      <c r="O22" s="30"/>
      <c r="P22" s="64"/>
    </row>
    <row r="23" spans="2:16" ht="56.25">
      <c r="B23" s="42"/>
      <c r="C23" s="8" t="s">
        <v>54</v>
      </c>
      <c r="D23" s="9" t="s">
        <v>56</v>
      </c>
      <c r="G23" s="25"/>
      <c r="H23" s="25"/>
      <c r="I23" s="25"/>
      <c r="J23" s="25"/>
      <c r="K23" s="65" t="s">
        <v>70</v>
      </c>
      <c r="L23" s="8" t="s">
        <v>71</v>
      </c>
      <c r="M23" s="8" t="s">
        <v>72</v>
      </c>
      <c r="N23" s="8" t="s">
        <v>73</v>
      </c>
      <c r="O23" s="8" t="s">
        <v>105</v>
      </c>
      <c r="P23" s="9" t="s">
        <v>106</v>
      </c>
    </row>
    <row r="24" spans="2:16" ht="56.25">
      <c r="B24" s="43"/>
      <c r="C24" s="8" t="s">
        <v>57</v>
      </c>
      <c r="D24" s="9" t="s">
        <v>55</v>
      </c>
      <c r="G24" s="25"/>
      <c r="H24" s="25"/>
      <c r="I24" s="25"/>
      <c r="J24" s="25"/>
      <c r="K24" s="65" t="s">
        <v>74</v>
      </c>
      <c r="L24" s="8" t="s">
        <v>75</v>
      </c>
      <c r="M24" s="8" t="s">
        <v>104</v>
      </c>
      <c r="N24" s="8" t="s">
        <v>76</v>
      </c>
      <c r="O24" s="8" t="s">
        <v>77</v>
      </c>
      <c r="P24" s="9" t="s">
        <v>78</v>
      </c>
    </row>
    <row r="25" spans="2:16" ht="15.75">
      <c r="B25" s="33" t="s">
        <v>29</v>
      </c>
      <c r="C25" s="87">
        <v>0</v>
      </c>
      <c r="D25" s="44">
        <f>IF(C25=4,Imp_unitari_oblazione!E11,IF(C25=5,Imp_unitari_oblazione!E12,IF(C25=6,Imp_unitari_oblazione!E13,IF(C25&lt;=3,0))))</f>
        <v>0</v>
      </c>
      <c r="G25" s="25"/>
      <c r="H25" s="25"/>
      <c r="I25" s="25"/>
      <c r="J25" s="25"/>
      <c r="K25" s="80">
        <v>0.5</v>
      </c>
      <c r="L25" s="52">
        <f>D25*K25</f>
        <v>0</v>
      </c>
      <c r="M25" s="54">
        <f>L25</f>
        <v>0</v>
      </c>
      <c r="N25" s="55">
        <f>D25-M25</f>
        <v>0</v>
      </c>
      <c r="O25" s="53">
        <f>N25/2</f>
        <v>0</v>
      </c>
      <c r="P25" s="66">
        <f>O25</f>
        <v>0</v>
      </c>
    </row>
    <row r="26" spans="2:16" ht="16.5" thickBot="1">
      <c r="B26" s="11" t="s">
        <v>30</v>
      </c>
      <c r="C26" s="88">
        <v>0</v>
      </c>
      <c r="D26" s="45">
        <f>IF(C26=4,Imp_unitari_oblazione!E11,IF(C26=5,Imp_unitari_oblazione!E12,IF(C26=6,Imp_unitari_oblazione!E13,IF(C26&lt;=3,0))))</f>
        <v>0</v>
      </c>
      <c r="K26" s="91">
        <v>0.5</v>
      </c>
      <c r="L26" s="67">
        <f>D26*K26</f>
        <v>0</v>
      </c>
      <c r="M26" s="68">
        <f>L26</f>
        <v>0</v>
      </c>
      <c r="N26" s="69">
        <f>D26-M26</f>
        <v>0</v>
      </c>
      <c r="O26" s="70">
        <f>N26/2</f>
        <v>0</v>
      </c>
      <c r="P26" s="71">
        <f>O26</f>
        <v>0</v>
      </c>
    </row>
    <row r="28" spans="11:16" ht="69.75" customHeight="1">
      <c r="K28" s="92" t="s">
        <v>103</v>
      </c>
      <c r="L28" s="93"/>
      <c r="M28" s="93"/>
      <c r="N28" s="93"/>
      <c r="O28" s="93"/>
      <c r="P28" s="94"/>
    </row>
    <row r="29" spans="2:16" s="3" customFormat="1" ht="37.5" customHeight="1">
      <c r="B29" s="60" t="s">
        <v>23</v>
      </c>
      <c r="C29" s="21"/>
      <c r="D29" s="21"/>
      <c r="E29" s="22"/>
      <c r="F29" s="30"/>
      <c r="K29" s="92" t="s">
        <v>107</v>
      </c>
      <c r="L29" s="93"/>
      <c r="M29" s="93"/>
      <c r="N29" s="93"/>
      <c r="O29" s="93"/>
      <c r="P29" s="94"/>
    </row>
    <row r="30" spans="2:6" ht="15">
      <c r="B30" s="13"/>
      <c r="C30" s="23" t="s">
        <v>12</v>
      </c>
      <c r="D30" s="24"/>
      <c r="E30" s="26"/>
      <c r="F30" s="25"/>
    </row>
    <row r="31" spans="2:6" ht="15">
      <c r="B31" s="16"/>
      <c r="C31" s="23" t="s">
        <v>13</v>
      </c>
      <c r="D31" s="24"/>
      <c r="E31" s="26"/>
      <c r="F31" s="25"/>
    </row>
    <row r="32" spans="2:6" ht="15">
      <c r="B32" s="56"/>
      <c r="C32" s="58" t="s">
        <v>79</v>
      </c>
      <c r="D32" s="57"/>
      <c r="E32" s="27"/>
      <c r="F32" s="25"/>
    </row>
  </sheetData>
  <sheetProtection password="CC7D" sheet="1" objects="1" scenarios="1"/>
  <mergeCells count="3">
    <mergeCell ref="K28:P28"/>
    <mergeCell ref="K19:P19"/>
    <mergeCell ref="K29:P29"/>
  </mergeCells>
  <printOptions/>
  <pageMargins left="0.3937007874015748" right="0.3937007874015748" top="0.984251968503937" bottom="0.5905511811023623" header="0.5118110236220472" footer="0.31496062992125984"/>
  <pageSetup horizontalDpi="600" verticalDpi="600" orientation="landscape" paperSize="9" scale="90" r:id="rId1"/>
  <headerFooter alignWithMargins="0">
    <oddHeader>&amp;RCalcolo e modalità di pagamento dell'oblazione</oddHeader>
    <oddFooter>&amp;LHalley Informatica - Procedura Urbanistica&amp;C&amp;P</oddFooter>
  </headerFooter>
</worksheet>
</file>

<file path=xl/worksheets/sheet2.xml><?xml version="1.0" encoding="utf-8"?>
<worksheet xmlns="http://schemas.openxmlformats.org/spreadsheetml/2006/main" xmlns:r="http://schemas.openxmlformats.org/officeDocument/2006/relationships">
  <sheetPr codeName="Foglio2"/>
  <dimension ref="B1:T23"/>
  <sheetViews>
    <sheetView zoomScale="70" zoomScaleNormal="70" workbookViewId="0" topLeftCell="A1">
      <selection activeCell="E16" sqref="E16"/>
    </sheetView>
  </sheetViews>
  <sheetFormatPr defaultColWidth="9.140625" defaultRowHeight="12.75"/>
  <cols>
    <col min="1" max="1" width="5.7109375" style="1" customWidth="1"/>
    <col min="2" max="2" width="27.00390625" style="1" customWidth="1"/>
    <col min="3" max="3" width="20.140625" style="1" bestFit="1" customWidth="1"/>
    <col min="4" max="4" width="15.421875" style="1" bestFit="1" customWidth="1"/>
    <col min="5" max="5" width="26.421875" style="1" customWidth="1"/>
    <col min="6" max="6" width="9.140625" style="1" customWidth="1"/>
    <col min="7" max="7" width="12.140625" style="1" customWidth="1"/>
    <col min="8" max="8" width="22.00390625" style="1" customWidth="1"/>
    <col min="9" max="9" width="21.7109375" style="1" bestFit="1" customWidth="1"/>
    <col min="10" max="10" width="17.140625" style="1" customWidth="1"/>
    <col min="11" max="11" width="15.7109375" style="1" customWidth="1"/>
    <col min="12" max="12" width="15.00390625" style="1" customWidth="1"/>
    <col min="13" max="13" width="9.140625" style="1" customWidth="1"/>
    <col min="14" max="14" width="8.00390625" style="1" customWidth="1"/>
    <col min="15" max="16384" width="9.140625" style="1" customWidth="1"/>
  </cols>
  <sheetData>
    <row r="1" spans="2:5" ht="27.75" customHeight="1" thickBot="1">
      <c r="B1" s="59" t="s">
        <v>22</v>
      </c>
      <c r="C1" s="2"/>
      <c r="D1" s="2"/>
      <c r="E1" s="2"/>
    </row>
    <row r="2" spans="2:12" s="3" customFormat="1" ht="19.5" customHeight="1">
      <c r="B2" s="4" t="s">
        <v>5</v>
      </c>
      <c r="C2" s="5"/>
      <c r="D2" s="5"/>
      <c r="E2" s="6"/>
      <c r="G2" s="73" t="s">
        <v>100</v>
      </c>
      <c r="H2" s="74"/>
      <c r="I2" s="74"/>
      <c r="J2" s="74"/>
      <c r="K2" s="74"/>
      <c r="L2" s="75"/>
    </row>
    <row r="3" spans="2:20" ht="75.75">
      <c r="B3" s="7" t="s">
        <v>95</v>
      </c>
      <c r="C3" s="8" t="s">
        <v>4</v>
      </c>
      <c r="D3" s="8" t="s">
        <v>7</v>
      </c>
      <c r="E3" s="9" t="s">
        <v>8</v>
      </c>
      <c r="G3" s="65" t="s">
        <v>85</v>
      </c>
      <c r="H3" s="8" t="s">
        <v>96</v>
      </c>
      <c r="I3" s="8" t="s">
        <v>97</v>
      </c>
      <c r="J3" s="8" t="s">
        <v>88</v>
      </c>
      <c r="K3" s="8" t="s">
        <v>89</v>
      </c>
      <c r="L3" s="9" t="s">
        <v>90</v>
      </c>
      <c r="N3" s="3"/>
      <c r="O3" s="3"/>
      <c r="P3" s="3"/>
      <c r="Q3" s="3"/>
      <c r="R3" s="3"/>
      <c r="S3" s="3"/>
      <c r="T3" s="3"/>
    </row>
    <row r="4" spans="2:20" ht="60">
      <c r="B4" s="7" t="s">
        <v>98</v>
      </c>
      <c r="C4" s="8" t="s">
        <v>11</v>
      </c>
      <c r="D4" s="8" t="s">
        <v>9</v>
      </c>
      <c r="E4" s="9" t="s">
        <v>10</v>
      </c>
      <c r="G4" s="65" t="s">
        <v>86</v>
      </c>
      <c r="H4" s="8" t="s">
        <v>87</v>
      </c>
      <c r="I4" s="8" t="s">
        <v>91</v>
      </c>
      <c r="J4" s="8" t="s">
        <v>92</v>
      </c>
      <c r="K4" s="8" t="s">
        <v>93</v>
      </c>
      <c r="L4" s="9" t="s">
        <v>94</v>
      </c>
      <c r="N4" s="3"/>
      <c r="O4" s="3"/>
      <c r="P4" s="3"/>
      <c r="Q4" s="3"/>
      <c r="R4" s="3"/>
      <c r="S4" s="3"/>
      <c r="T4" s="3"/>
    </row>
    <row r="5" spans="2:20" ht="18" customHeight="1">
      <c r="B5" s="7" t="s">
        <v>0</v>
      </c>
      <c r="C5" s="76">
        <v>38</v>
      </c>
      <c r="D5" s="77">
        <v>0</v>
      </c>
      <c r="E5" s="10">
        <f>C5*D5</f>
        <v>0</v>
      </c>
      <c r="G5" s="80">
        <v>0.3</v>
      </c>
      <c r="H5" s="52">
        <f>E5*G5</f>
        <v>0</v>
      </c>
      <c r="I5" s="82">
        <f>H5</f>
        <v>0</v>
      </c>
      <c r="J5" s="55">
        <f>E5-I5</f>
        <v>0</v>
      </c>
      <c r="K5" s="53">
        <f>J5/2</f>
        <v>0</v>
      </c>
      <c r="L5" s="66">
        <f>K5</f>
        <v>0</v>
      </c>
      <c r="N5" s="3"/>
      <c r="O5" s="3"/>
      <c r="P5" s="3"/>
      <c r="Q5" s="3"/>
      <c r="R5" s="3"/>
      <c r="S5" s="3"/>
      <c r="T5" s="3"/>
    </row>
    <row r="6" spans="2:20" ht="18" customHeight="1">
      <c r="B6" s="7" t="s">
        <v>1</v>
      </c>
      <c r="C6" s="76">
        <v>55</v>
      </c>
      <c r="D6" s="77">
        <v>0</v>
      </c>
      <c r="E6" s="10">
        <f>C6*D6</f>
        <v>0</v>
      </c>
      <c r="G6" s="80">
        <v>0.3</v>
      </c>
      <c r="H6" s="52">
        <f>E6*G6</f>
        <v>0</v>
      </c>
      <c r="I6" s="82">
        <f>H6</f>
        <v>0</v>
      </c>
      <c r="J6" s="55">
        <f>E6-I6</f>
        <v>0</v>
      </c>
      <c r="K6" s="53">
        <f>J6/2</f>
        <v>0</v>
      </c>
      <c r="L6" s="66">
        <f>K6</f>
        <v>0</v>
      </c>
      <c r="N6" s="3"/>
      <c r="O6" s="3"/>
      <c r="P6" s="3"/>
      <c r="Q6" s="3"/>
      <c r="R6" s="3"/>
      <c r="S6" s="3"/>
      <c r="T6" s="3"/>
    </row>
    <row r="7" spans="2:20" ht="18" customHeight="1">
      <c r="B7" s="7" t="s">
        <v>2</v>
      </c>
      <c r="C7" s="76">
        <v>71</v>
      </c>
      <c r="D7" s="77">
        <v>0</v>
      </c>
      <c r="E7" s="10">
        <f>C7*D7</f>
        <v>0</v>
      </c>
      <c r="G7" s="80">
        <v>0.3</v>
      </c>
      <c r="H7" s="52">
        <f>E7*G7</f>
        <v>0</v>
      </c>
      <c r="I7" s="82">
        <f>H7</f>
        <v>0</v>
      </c>
      <c r="J7" s="55">
        <f>E7-I7</f>
        <v>0</v>
      </c>
      <c r="K7" s="53">
        <f>J7/2</f>
        <v>0</v>
      </c>
      <c r="L7" s="66">
        <f>K7</f>
        <v>0</v>
      </c>
      <c r="N7" s="3"/>
      <c r="O7" s="3"/>
      <c r="P7" s="3"/>
      <c r="Q7" s="3"/>
      <c r="R7" s="3"/>
      <c r="S7" s="3"/>
      <c r="T7" s="3"/>
    </row>
    <row r="8" spans="2:20" ht="18" customHeight="1" thickBot="1">
      <c r="B8" s="11" t="s">
        <v>3</v>
      </c>
      <c r="C8" s="78">
        <v>89</v>
      </c>
      <c r="D8" s="79">
        <v>0</v>
      </c>
      <c r="E8" s="12">
        <f>C8*D8</f>
        <v>0</v>
      </c>
      <c r="G8" s="81">
        <v>0.3</v>
      </c>
      <c r="H8" s="67">
        <f>E8*G8</f>
        <v>0</v>
      </c>
      <c r="I8" s="83">
        <f>H8</f>
        <v>0</v>
      </c>
      <c r="J8" s="69">
        <f>E8-I8</f>
        <v>0</v>
      </c>
      <c r="K8" s="70">
        <f>J8/2</f>
        <v>0</v>
      </c>
      <c r="L8" s="71">
        <f>K8</f>
        <v>0</v>
      </c>
      <c r="N8" s="3"/>
      <c r="O8" s="3"/>
      <c r="P8" s="3"/>
      <c r="Q8" s="3"/>
      <c r="R8" s="3"/>
      <c r="S8" s="3"/>
      <c r="T8" s="3"/>
    </row>
    <row r="9" spans="2:20" ht="15">
      <c r="B9" s="2"/>
      <c r="C9" s="2"/>
      <c r="D9" s="2"/>
      <c r="E9" s="2"/>
      <c r="N9" s="3"/>
      <c r="O9" s="3"/>
      <c r="P9" s="3"/>
      <c r="Q9" s="3"/>
      <c r="R9" s="3"/>
      <c r="S9" s="3"/>
      <c r="T9" s="3"/>
    </row>
    <row r="10" spans="2:20" ht="15.75" thickBot="1">
      <c r="B10" s="2"/>
      <c r="C10" s="2"/>
      <c r="D10" s="2"/>
      <c r="E10" s="2"/>
      <c r="N10" s="3"/>
      <c r="O10" s="3"/>
      <c r="P10" s="3"/>
      <c r="Q10" s="3"/>
      <c r="R10" s="3"/>
      <c r="S10" s="3"/>
      <c r="T10" s="3"/>
    </row>
    <row r="11" spans="2:12" s="3" customFormat="1" ht="19.5" customHeight="1">
      <c r="B11" s="4" t="s">
        <v>6</v>
      </c>
      <c r="C11" s="5"/>
      <c r="D11" s="5"/>
      <c r="E11" s="6"/>
      <c r="G11" s="73" t="s">
        <v>100</v>
      </c>
      <c r="H11" s="74"/>
      <c r="I11" s="74"/>
      <c r="J11" s="74"/>
      <c r="K11" s="74"/>
      <c r="L11" s="75"/>
    </row>
    <row r="12" spans="2:12" ht="75.75">
      <c r="B12" s="7" t="s">
        <v>95</v>
      </c>
      <c r="C12" s="8" t="s">
        <v>4</v>
      </c>
      <c r="D12" s="8" t="s">
        <v>7</v>
      </c>
      <c r="E12" s="9" t="s">
        <v>8</v>
      </c>
      <c r="G12" s="65" t="s">
        <v>85</v>
      </c>
      <c r="H12" s="8" t="s">
        <v>96</v>
      </c>
      <c r="I12" s="8" t="s">
        <v>97</v>
      </c>
      <c r="J12" s="8" t="s">
        <v>88</v>
      </c>
      <c r="K12" s="8" t="s">
        <v>89</v>
      </c>
      <c r="L12" s="9" t="s">
        <v>90</v>
      </c>
    </row>
    <row r="13" spans="2:12" ht="60">
      <c r="B13" s="7" t="s">
        <v>98</v>
      </c>
      <c r="C13" s="8" t="s">
        <v>20</v>
      </c>
      <c r="D13" s="8" t="s">
        <v>21</v>
      </c>
      <c r="E13" s="9" t="s">
        <v>10</v>
      </c>
      <c r="G13" s="65" t="s">
        <v>86</v>
      </c>
      <c r="H13" s="8" t="s">
        <v>87</v>
      </c>
      <c r="I13" s="8" t="s">
        <v>91</v>
      </c>
      <c r="J13" s="8" t="s">
        <v>92</v>
      </c>
      <c r="K13" s="8" t="s">
        <v>93</v>
      </c>
      <c r="L13" s="9" t="s">
        <v>94</v>
      </c>
    </row>
    <row r="14" spans="2:12" ht="18" customHeight="1">
      <c r="B14" s="7" t="s">
        <v>0</v>
      </c>
      <c r="C14" s="76">
        <v>18</v>
      </c>
      <c r="D14" s="77">
        <v>0</v>
      </c>
      <c r="E14" s="10">
        <f>C14*D14</f>
        <v>0</v>
      </c>
      <c r="G14" s="80">
        <v>0.3</v>
      </c>
      <c r="H14" s="52">
        <f>E14*G14</f>
        <v>0</v>
      </c>
      <c r="I14" s="82">
        <f>H14</f>
        <v>0</v>
      </c>
      <c r="J14" s="55">
        <f>E14-I14</f>
        <v>0</v>
      </c>
      <c r="K14" s="53">
        <f>J14/2</f>
        <v>0</v>
      </c>
      <c r="L14" s="66">
        <f>K14</f>
        <v>0</v>
      </c>
    </row>
    <row r="15" spans="2:12" ht="18" customHeight="1">
      <c r="B15" s="7" t="s">
        <v>1</v>
      </c>
      <c r="C15" s="76">
        <v>27</v>
      </c>
      <c r="D15" s="77">
        <v>0</v>
      </c>
      <c r="E15" s="10">
        <f>C15*D15</f>
        <v>0</v>
      </c>
      <c r="G15" s="80">
        <v>0.3</v>
      </c>
      <c r="H15" s="52">
        <f>E15*G15</f>
        <v>0</v>
      </c>
      <c r="I15" s="82">
        <f>H15</f>
        <v>0</v>
      </c>
      <c r="J15" s="55">
        <f>E15-I15</f>
        <v>0</v>
      </c>
      <c r="K15" s="53">
        <f>J15/2</f>
        <v>0</v>
      </c>
      <c r="L15" s="66">
        <f>K15</f>
        <v>0</v>
      </c>
    </row>
    <row r="16" spans="2:12" ht="18" customHeight="1">
      <c r="B16" s="7" t="s">
        <v>2</v>
      </c>
      <c r="C16" s="76">
        <v>36</v>
      </c>
      <c r="D16" s="77">
        <v>0</v>
      </c>
      <c r="E16" s="10">
        <f>C16*D16</f>
        <v>0</v>
      </c>
      <c r="G16" s="80">
        <v>0.3</v>
      </c>
      <c r="H16" s="52">
        <f>E16*G16</f>
        <v>0</v>
      </c>
      <c r="I16" s="82">
        <f>H16</f>
        <v>0</v>
      </c>
      <c r="J16" s="55">
        <f>E16-I16</f>
        <v>0</v>
      </c>
      <c r="K16" s="53">
        <f>J16/2</f>
        <v>0</v>
      </c>
      <c r="L16" s="66">
        <f>K16</f>
        <v>0</v>
      </c>
    </row>
    <row r="17" spans="2:12" ht="18" customHeight="1" thickBot="1">
      <c r="B17" s="11" t="s">
        <v>3</v>
      </c>
      <c r="C17" s="78">
        <v>45</v>
      </c>
      <c r="D17" s="79">
        <v>0</v>
      </c>
      <c r="E17" s="12">
        <f>C17*D17</f>
        <v>0</v>
      </c>
      <c r="G17" s="81">
        <v>0.3</v>
      </c>
      <c r="H17" s="67">
        <f>E17*G17</f>
        <v>0</v>
      </c>
      <c r="I17" s="83">
        <f>H17</f>
        <v>0</v>
      </c>
      <c r="J17" s="69">
        <f>E17-I17</f>
        <v>0</v>
      </c>
      <c r="K17" s="70">
        <f>J17/2</f>
        <v>0</v>
      </c>
      <c r="L17" s="71">
        <f>K17</f>
        <v>0</v>
      </c>
    </row>
    <row r="19" spans="7:12" ht="78.75" customHeight="1">
      <c r="G19" s="92" t="s">
        <v>102</v>
      </c>
      <c r="H19" s="93"/>
      <c r="I19" s="93"/>
      <c r="J19" s="93"/>
      <c r="K19" s="93"/>
      <c r="L19" s="94"/>
    </row>
    <row r="20" spans="2:12" ht="35.25" customHeight="1">
      <c r="B20" s="60" t="s">
        <v>23</v>
      </c>
      <c r="C20" s="21"/>
      <c r="D20" s="21"/>
      <c r="E20" s="22"/>
      <c r="G20" s="92" t="s">
        <v>84</v>
      </c>
      <c r="H20" s="93"/>
      <c r="I20" s="93"/>
      <c r="J20" s="93"/>
      <c r="K20" s="93"/>
      <c r="L20" s="94"/>
    </row>
    <row r="21" spans="2:5" ht="15">
      <c r="B21" s="13"/>
      <c r="C21" s="23" t="s">
        <v>12</v>
      </c>
      <c r="D21" s="24"/>
      <c r="E21" s="26"/>
    </row>
    <row r="22" spans="2:5" ht="15">
      <c r="B22" s="16"/>
      <c r="C22" s="23" t="s">
        <v>13</v>
      </c>
      <c r="D22" s="24"/>
      <c r="E22" s="26"/>
    </row>
    <row r="23" spans="2:5" ht="15">
      <c r="B23" s="56"/>
      <c r="C23" s="58" t="s">
        <v>79</v>
      </c>
      <c r="D23" s="57"/>
      <c r="E23" s="27"/>
    </row>
  </sheetData>
  <sheetProtection password="CC7D" sheet="1" objects="1" scenarios="1"/>
  <mergeCells count="2">
    <mergeCell ref="G19:L19"/>
    <mergeCell ref="G20:L20"/>
  </mergeCells>
  <printOptions/>
  <pageMargins left="0.28" right="0.25" top="0.84" bottom="0.84" header="0.5" footer="0.5"/>
  <pageSetup horizontalDpi="600" verticalDpi="600" orientation="landscape" paperSize="9" scale="70" r:id="rId1"/>
  <headerFooter alignWithMargins="0">
    <oddHeader>&amp;RCalcolo e modalità di pagamento dell'anticipazione degli oneri</oddHeader>
    <oddFooter>&amp;LHalley Informatica - Procedura Urbanistica&amp;C&amp;P</oddFooter>
  </headerFooter>
</worksheet>
</file>

<file path=xl/worksheets/sheet3.xml><?xml version="1.0" encoding="utf-8"?>
<worksheet xmlns="http://schemas.openxmlformats.org/spreadsheetml/2006/main" xmlns:r="http://schemas.openxmlformats.org/officeDocument/2006/relationships">
  <sheetPr codeName="Foglio3"/>
  <dimension ref="B5:F17"/>
  <sheetViews>
    <sheetView zoomScale="85" zoomScaleNormal="85" workbookViewId="0" topLeftCell="A1">
      <selection activeCell="C10" sqref="C10"/>
    </sheetView>
  </sheetViews>
  <sheetFormatPr defaultColWidth="9.140625" defaultRowHeight="12.75"/>
  <cols>
    <col min="1" max="1" width="5.7109375" style="1" customWidth="1"/>
    <col min="2" max="2" width="94.8515625" style="1" bestFit="1" customWidth="1"/>
    <col min="3" max="4" width="18.00390625" style="1" bestFit="1" customWidth="1"/>
    <col min="5" max="5" width="17.421875" style="1" customWidth="1"/>
    <col min="6" max="16384" width="9.140625" style="1" customWidth="1"/>
  </cols>
  <sheetData>
    <row r="5" spans="2:5" ht="31.5">
      <c r="B5" s="95" t="s">
        <v>32</v>
      </c>
      <c r="C5" s="46" t="s">
        <v>36</v>
      </c>
      <c r="D5" s="46" t="s">
        <v>34</v>
      </c>
      <c r="E5" s="98" t="s">
        <v>60</v>
      </c>
    </row>
    <row r="6" spans="2:5" ht="15.75">
      <c r="B6" s="96"/>
      <c r="C6" s="47" t="s">
        <v>33</v>
      </c>
      <c r="D6" s="47" t="s">
        <v>33</v>
      </c>
      <c r="E6" s="99"/>
    </row>
    <row r="7" spans="2:5" ht="31.5">
      <c r="B7" s="97"/>
      <c r="C7" s="48" t="s">
        <v>39</v>
      </c>
      <c r="D7" s="48" t="s">
        <v>37</v>
      </c>
      <c r="E7" s="100"/>
    </row>
    <row r="8" spans="2:5" s="3" customFormat="1" ht="45">
      <c r="B8" s="49" t="s">
        <v>40</v>
      </c>
      <c r="C8" s="89">
        <v>150</v>
      </c>
      <c r="D8" s="89">
        <v>100</v>
      </c>
      <c r="E8" s="84"/>
    </row>
    <row r="9" spans="2:5" s="3" customFormat="1" ht="60.75">
      <c r="B9" s="50" t="s">
        <v>41</v>
      </c>
      <c r="C9" s="89">
        <v>100</v>
      </c>
      <c r="D9" s="89">
        <v>80</v>
      </c>
      <c r="E9" s="84"/>
    </row>
    <row r="10" spans="2:5" s="3" customFormat="1" ht="60">
      <c r="B10" s="50" t="s">
        <v>38</v>
      </c>
      <c r="C10" s="89">
        <v>80</v>
      </c>
      <c r="D10" s="89">
        <v>60</v>
      </c>
      <c r="E10" s="84"/>
    </row>
    <row r="11" spans="2:5" s="3" customFormat="1" ht="75">
      <c r="B11" s="51" t="s">
        <v>42</v>
      </c>
      <c r="C11" s="85"/>
      <c r="D11" s="85"/>
      <c r="E11" s="89">
        <v>3500</v>
      </c>
    </row>
    <row r="12" spans="2:5" s="3" customFormat="1" ht="60.75">
      <c r="B12" s="49" t="s">
        <v>43</v>
      </c>
      <c r="C12" s="85"/>
      <c r="D12" s="85"/>
      <c r="E12" s="89">
        <v>1700</v>
      </c>
    </row>
    <row r="13" spans="2:5" s="3" customFormat="1" ht="75">
      <c r="B13" s="49" t="s">
        <v>44</v>
      </c>
      <c r="C13" s="85"/>
      <c r="D13" s="85"/>
      <c r="E13" s="89">
        <v>516</v>
      </c>
    </row>
    <row r="15" spans="3:6" ht="15">
      <c r="C15" s="20" t="s">
        <v>23</v>
      </c>
      <c r="D15" s="21"/>
      <c r="E15" s="22"/>
      <c r="F15" s="30"/>
    </row>
    <row r="16" spans="3:6" ht="24.75" customHeight="1">
      <c r="C16" s="86"/>
      <c r="D16" s="101" t="s">
        <v>45</v>
      </c>
      <c r="E16" s="102"/>
      <c r="F16" s="25"/>
    </row>
    <row r="17" spans="3:6" ht="24.75" customHeight="1">
      <c r="C17" s="16"/>
      <c r="D17" s="103" t="s">
        <v>59</v>
      </c>
      <c r="E17" s="104"/>
      <c r="F17" s="25"/>
    </row>
  </sheetData>
  <sheetProtection password="CC7D" sheet="1" objects="1" scenarios="1"/>
  <mergeCells count="4">
    <mergeCell ref="B5:B7"/>
    <mergeCell ref="E5:E7"/>
    <mergeCell ref="D16:E16"/>
    <mergeCell ref="D17:E17"/>
  </mergeCells>
  <printOptions/>
  <pageMargins left="0.75" right="0.75" top="0.78" bottom="1" header="0.5" footer="0.5"/>
  <pageSetup horizontalDpi="600" verticalDpi="600" orientation="landscape" paperSize="9" scale="80" r:id="rId1"/>
  <headerFooter alignWithMargins="0">
    <oddHeader>&amp;RImporti unitari per il calcolo dell'oblazione</oddHeader>
    <oddFooter>&amp;LHalley Informatica - Procedura Urbanistica&amp;C&amp;P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Sabatinelli</dc:creator>
  <cp:keywords/>
  <dc:description/>
  <cp:lastModifiedBy>Marco Sabatinelli</cp:lastModifiedBy>
  <cp:lastPrinted>2003-11-03T07:50:07Z</cp:lastPrinted>
  <dcterms:created xsi:type="dcterms:W3CDTF">2003-10-30T16:48:44Z</dcterms:created>
  <dcterms:modified xsi:type="dcterms:W3CDTF">2003-12-22T08:17:20Z</dcterms:modified>
  <cp:category/>
  <cp:version/>
  <cp:contentType/>
  <cp:contentStatus/>
</cp:coreProperties>
</file>